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TIVA\Inventura, inventarizace\2021\"/>
    </mc:Choice>
  </mc:AlternateContent>
  <xr:revisionPtr revIDLastSave="0" documentId="13_ncr:1_{11BAD368-A088-4E4D-AEA8-AD0F419A1472}" xr6:coauthVersionLast="47" xr6:coauthVersionMax="47" xr10:uidLastSave="{00000000-0000-0000-0000-000000000000}"/>
  <bookViews>
    <workbookView xWindow="3045" yWindow="915" windowWidth="20460" windowHeight="14475" activeTab="5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" l="1"/>
  <c r="E19" i="6" s="1"/>
  <c r="E23" i="6"/>
  <c r="E35" i="6" s="1"/>
  <c r="E47" i="6" s="1"/>
  <c r="E61" i="6" s="1"/>
  <c r="E68" i="6" s="1"/>
  <c r="E98" i="6" s="1"/>
  <c r="D64" i="6"/>
  <c r="D30" i="6"/>
  <c r="D22" i="6"/>
  <c r="D18" i="6"/>
  <c r="D14" i="6"/>
  <c r="D8" i="6"/>
  <c r="D63" i="5" l="1"/>
  <c r="D29" i="5" l="1"/>
  <c r="D21" i="5"/>
  <c r="D17" i="5"/>
  <c r="D13" i="5"/>
  <c r="D7" i="5"/>
  <c r="E22" i="5" l="1"/>
  <c r="E34" i="5" s="1"/>
  <c r="E46" i="5" s="1"/>
  <c r="E60" i="5" s="1"/>
  <c r="E67" i="5" s="1"/>
  <c r="D30" i="4"/>
  <c r="D22" i="4"/>
  <c r="D18" i="4"/>
  <c r="D14" i="4"/>
  <c r="D8" i="4"/>
  <c r="E23" i="4" l="1"/>
  <c r="E35" i="4"/>
  <c r="E47" i="4" s="1"/>
  <c r="E61" i="4" s="1"/>
  <c r="D30" i="3"/>
  <c r="D22" i="3"/>
  <c r="D18" i="3"/>
  <c r="D14" i="3"/>
  <c r="D8" i="3"/>
  <c r="D50" i="3" l="1"/>
  <c r="D30" i="2"/>
  <c r="D22" i="2"/>
  <c r="D18" i="2"/>
  <c r="D14" i="2"/>
  <c r="D8" i="2"/>
  <c r="D36" i="2" l="1"/>
  <c r="D22" i="1"/>
  <c r="D18" i="1"/>
  <c r="D14" i="1"/>
  <c r="D8" i="1"/>
  <c r="D24" i="1" l="1"/>
</calcChain>
</file>

<file path=xl/sharedStrings.xml><?xml version="1.0" encoding="utf-8"?>
<sst xmlns="http://schemas.openxmlformats.org/spreadsheetml/2006/main" count="469" uniqueCount="101">
  <si>
    <t>028 - DROBNÝ DLOUHODOBÝ HMOTNÝ MAJETEK</t>
  </si>
  <si>
    <t>inventární číslo</t>
  </si>
  <si>
    <t>Název</t>
  </si>
  <si>
    <t>1/2016</t>
  </si>
  <si>
    <t>PC</t>
  </si>
  <si>
    <t>program</t>
  </si>
  <si>
    <t>Konfigurace PC, instalace software</t>
  </si>
  <si>
    <t>instalace software</t>
  </si>
  <si>
    <t xml:space="preserve">Eset NOD32 Antivirus </t>
  </si>
  <si>
    <t>MS Office</t>
  </si>
  <si>
    <t>HAL3000 Enterprice 0316</t>
  </si>
  <si>
    <t>Popis</t>
  </si>
  <si>
    <t>Cena</t>
  </si>
  <si>
    <t>2/2016</t>
  </si>
  <si>
    <t>HP Color Laser Jet</t>
  </si>
  <si>
    <t>multifunkční zařízení</t>
  </si>
  <si>
    <t>HP tiskové kazety</t>
  </si>
  <si>
    <t>náplně</t>
  </si>
  <si>
    <t>Philips 23,6 LED</t>
  </si>
  <si>
    <t>monitor</t>
  </si>
  <si>
    <t>3/2016</t>
  </si>
  <si>
    <t>HAMA reproduktory</t>
  </si>
  <si>
    <t>reproduktory</t>
  </si>
  <si>
    <t>WD 1TB HDD RED/WD</t>
  </si>
  <si>
    <t>disk v uložišti</t>
  </si>
  <si>
    <t>Synology DS216</t>
  </si>
  <si>
    <t>uložiště</t>
  </si>
  <si>
    <t>4/2016</t>
  </si>
  <si>
    <t>5/2017</t>
  </si>
  <si>
    <t>Huawei P9 Lite</t>
  </si>
  <si>
    <t>mobily 2 ks</t>
  </si>
  <si>
    <t>6/2017</t>
  </si>
  <si>
    <t>7/2017</t>
  </si>
  <si>
    <t>CELKEM</t>
  </si>
  <si>
    <t>8/2017</t>
  </si>
  <si>
    <t>lednice Zanussi</t>
  </si>
  <si>
    <t>lednice</t>
  </si>
  <si>
    <t>9/2018</t>
  </si>
  <si>
    <t>notebook</t>
  </si>
  <si>
    <t>notebook DELL Inspiron 15 700</t>
  </si>
  <si>
    <t>10/2018</t>
  </si>
  <si>
    <t>kompostéry 650</t>
  </si>
  <si>
    <t>11/2018</t>
  </si>
  <si>
    <t>12/2018</t>
  </si>
  <si>
    <t>kompostéry 800</t>
  </si>
  <si>
    <t>kompostéry 1050</t>
  </si>
  <si>
    <t>13/2018</t>
  </si>
  <si>
    <t>kompostéry 2000</t>
  </si>
  <si>
    <t>14/2018</t>
  </si>
  <si>
    <t>kontejner na textil</t>
  </si>
  <si>
    <t>15/2019</t>
  </si>
  <si>
    <t>mobil</t>
  </si>
  <si>
    <t>Huawei P Smart 2019</t>
  </si>
  <si>
    <t>Inventární číslo</t>
  </si>
  <si>
    <t>16/2019</t>
  </si>
  <si>
    <t>17/2019</t>
  </si>
  <si>
    <t>18/2019</t>
  </si>
  <si>
    <t>19/2019</t>
  </si>
  <si>
    <t>20/2019</t>
  </si>
  <si>
    <t>informační tabule</t>
  </si>
  <si>
    <t>informační tabule 22 ks</t>
  </si>
  <si>
    <t>vyřazeno: 30.6.2019</t>
  </si>
  <si>
    <t>21/2019</t>
  </si>
  <si>
    <t>desky s grafikou infotabulí 22ks</t>
  </si>
  <si>
    <t>desky s grafikou</t>
  </si>
  <si>
    <t>stav k 31.12.</t>
  </si>
  <si>
    <t>22/2020</t>
  </si>
  <si>
    <t>notebook DELL Inspiron 15</t>
  </si>
  <si>
    <t>MS Office 2019</t>
  </si>
  <si>
    <t>23/2020</t>
  </si>
  <si>
    <t>skartovačka</t>
  </si>
  <si>
    <t>skartovač Fellowes Powershred 73 Ci</t>
  </si>
  <si>
    <t>24/2020</t>
  </si>
  <si>
    <t>hrnek Gaston</t>
  </si>
  <si>
    <t>hrnek</t>
  </si>
  <si>
    <t>25/2021</t>
  </si>
  <si>
    <t>26/2021</t>
  </si>
  <si>
    <t>27/2021</t>
  </si>
  <si>
    <t>28/2021</t>
  </si>
  <si>
    <t>29/2021</t>
  </si>
  <si>
    <t>30/2021</t>
  </si>
  <si>
    <t>informační tabule II</t>
  </si>
  <si>
    <t>25 ks</t>
  </si>
  <si>
    <t>31/2021</t>
  </si>
  <si>
    <t>32/2021</t>
  </si>
  <si>
    <t>nádobí</t>
  </si>
  <si>
    <t>myčka skla</t>
  </si>
  <si>
    <t>33/2021</t>
  </si>
  <si>
    <t>34/2021</t>
  </si>
  <si>
    <t>35/2021</t>
  </si>
  <si>
    <t>myčka nádobí QQI 52 P</t>
  </si>
  <si>
    <t>myčka nádobí QQI 52</t>
  </si>
  <si>
    <t>myčka nádobí WFO 3 T 233 P 6,5X</t>
  </si>
  <si>
    <t>myčka nádobí s rekuperací TT112 REC ABT</t>
  </si>
  <si>
    <t>36/2021</t>
  </si>
  <si>
    <t>37/2021</t>
  </si>
  <si>
    <t>38/2021</t>
  </si>
  <si>
    <t>39/2021</t>
  </si>
  <si>
    <t>Samsung Galaxy A12 32GB</t>
  </si>
  <si>
    <t>Philips 23,8</t>
  </si>
  <si>
    <t>Dell Vostro 15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</si>
</sst>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"/>
    <numFmt numFmtId="165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165" fontId="1" fillId="0" borderId="0" xfId="0" applyNumberFormat="1" applyFont="1"/>
    <xf numFmtId="0" fontId="0" fillId="2" borderId="0" xfId="0" applyFill="1"/>
    <xf numFmtId="0" fontId="2" fillId="2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8" fontId="0" fillId="0" borderId="5" xfId="0" applyNumberFormat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8" fontId="1" fillId="2" borderId="7" xfId="0" applyNumberFormat="1" applyFont="1" applyFill="1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1" xfId="0" applyBorder="1"/>
    <xf numFmtId="0" fontId="1" fillId="0" borderId="15" xfId="0" applyFont="1" applyBorder="1" applyAlignment="1">
      <alignment horizontal="center"/>
    </xf>
    <xf numFmtId="49" fontId="1" fillId="0" borderId="16" xfId="0" applyNumberFormat="1" applyFont="1" applyBorder="1"/>
    <xf numFmtId="8" fontId="0" fillId="0" borderId="17" xfId="0" applyNumberFormat="1" applyBorder="1"/>
    <xf numFmtId="0" fontId="0" fillId="0" borderId="18" xfId="0" applyBorder="1"/>
    <xf numFmtId="8" fontId="1" fillId="0" borderId="19" xfId="0" applyNumberFormat="1" applyFont="1" applyBorder="1"/>
    <xf numFmtId="164" fontId="0" fillId="0" borderId="17" xfId="0" applyNumberFormat="1" applyBorder="1"/>
    <xf numFmtId="164" fontId="1" fillId="0" borderId="19" xfId="0" applyNumberFormat="1" applyFont="1" applyBorder="1"/>
    <xf numFmtId="165" fontId="0" fillId="0" borderId="17" xfId="0" applyNumberFormat="1" applyBorder="1"/>
    <xf numFmtId="165" fontId="1" fillId="0" borderId="19" xfId="0" applyNumberFormat="1" applyFont="1" applyBorder="1"/>
    <xf numFmtId="49" fontId="1" fillId="0" borderId="20" xfId="0" applyNumberFormat="1" applyFont="1" applyBorder="1"/>
    <xf numFmtId="164" fontId="1" fillId="0" borderId="21" xfId="0" applyNumberFormat="1" applyFont="1" applyBorder="1"/>
    <xf numFmtId="0" fontId="0" fillId="2" borderId="22" xfId="0" applyFill="1" applyBorder="1"/>
    <xf numFmtId="0" fontId="1" fillId="2" borderId="6" xfId="0" applyFont="1" applyFill="1" applyBorder="1"/>
    <xf numFmtId="49" fontId="1" fillId="2" borderId="8" xfId="0" applyNumberFormat="1" applyFont="1" applyFill="1" applyBorder="1"/>
    <xf numFmtId="0" fontId="0" fillId="2" borderId="9" xfId="0" applyFill="1" applyBorder="1"/>
    <xf numFmtId="165" fontId="1" fillId="2" borderId="10" xfId="0" applyNumberFormat="1" applyFont="1" applyFill="1" applyBorder="1"/>
    <xf numFmtId="49" fontId="1" fillId="0" borderId="4" xfId="0" applyNumberFormat="1" applyFont="1" applyBorder="1"/>
    <xf numFmtId="164" fontId="1" fillId="0" borderId="5" xfId="0" applyNumberFormat="1" applyFont="1" applyBorder="1"/>
    <xf numFmtId="0" fontId="0" fillId="0" borderId="0" xfId="0" applyFill="1"/>
    <xf numFmtId="0" fontId="0" fillId="0" borderId="0" xfId="0" applyBorder="1"/>
    <xf numFmtId="0" fontId="0" fillId="0" borderId="25" xfId="0" applyBorder="1"/>
    <xf numFmtId="0" fontId="0" fillId="2" borderId="26" xfId="0" applyFill="1" applyBorder="1"/>
    <xf numFmtId="0" fontId="0" fillId="2" borderId="27" xfId="0" applyFill="1" applyBorder="1"/>
    <xf numFmtId="8" fontId="0" fillId="0" borderId="25" xfId="0" applyNumberFormat="1" applyBorder="1"/>
    <xf numFmtId="8" fontId="1" fillId="0" borderId="25" xfId="0" applyNumberFormat="1" applyFont="1" applyBorder="1"/>
    <xf numFmtId="164" fontId="0" fillId="0" borderId="25" xfId="0" applyNumberFormat="1" applyBorder="1"/>
    <xf numFmtId="164" fontId="1" fillId="0" borderId="25" xfId="0" applyNumberFormat="1" applyFont="1" applyBorder="1"/>
    <xf numFmtId="165" fontId="1" fillId="0" borderId="25" xfId="0" applyNumberFormat="1" applyFont="1" applyBorder="1"/>
    <xf numFmtId="8" fontId="1" fillId="2" borderId="26" xfId="0" applyNumberFormat="1" applyFont="1" applyFill="1" applyBorder="1"/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0" borderId="1" xfId="0" applyNumberFormat="1" applyFont="1" applyBorder="1"/>
    <xf numFmtId="0" fontId="0" fillId="0" borderId="24" xfId="0" applyBorder="1"/>
    <xf numFmtId="0" fontId="0" fillId="0" borderId="2" xfId="0" applyBorder="1"/>
    <xf numFmtId="8" fontId="0" fillId="0" borderId="24" xfId="0" applyNumberFormat="1" applyBorder="1"/>
    <xf numFmtId="0" fontId="0" fillId="0" borderId="6" xfId="0" applyBorder="1"/>
    <xf numFmtId="0" fontId="0" fillId="0" borderId="26" xfId="0" applyBorder="1"/>
    <xf numFmtId="0" fontId="0" fillId="0" borderId="27" xfId="0" applyBorder="1"/>
    <xf numFmtId="164" fontId="0" fillId="0" borderId="24" xfId="0" applyNumberFormat="1" applyBorder="1"/>
    <xf numFmtId="165" fontId="0" fillId="0" borderId="24" xfId="0" applyNumberFormat="1" applyBorder="1"/>
    <xf numFmtId="164" fontId="1" fillId="0" borderId="24" xfId="0" applyNumberFormat="1" applyFont="1" applyBorder="1"/>
    <xf numFmtId="49" fontId="1" fillId="0" borderId="6" xfId="0" applyNumberFormat="1" applyFont="1" applyBorder="1"/>
    <xf numFmtId="164" fontId="1" fillId="0" borderId="26" xfId="0" applyNumberFormat="1" applyFont="1" applyBorder="1"/>
    <xf numFmtId="0" fontId="0" fillId="4" borderId="0" xfId="0" applyFill="1"/>
    <xf numFmtId="164" fontId="1" fillId="0" borderId="28" xfId="0" applyNumberFormat="1" applyFont="1" applyBorder="1"/>
    <xf numFmtId="8" fontId="1" fillId="0" borderId="0" xfId="0" applyNumberFormat="1" applyFont="1"/>
    <xf numFmtId="0" fontId="1" fillId="0" borderId="0" xfId="0" applyFont="1"/>
    <xf numFmtId="0" fontId="1" fillId="4" borderId="0" xfId="0" applyFont="1" applyFill="1"/>
    <xf numFmtId="164" fontId="0" fillId="0" borderId="24" xfId="0" applyNumberFormat="1" applyFont="1" applyBorder="1"/>
    <xf numFmtId="164" fontId="0" fillId="0" borderId="25" xfId="0" applyNumberFormat="1" applyFont="1" applyBorder="1"/>
    <xf numFmtId="0" fontId="1" fillId="0" borderId="1" xfId="0" applyFont="1" applyBorder="1"/>
    <xf numFmtId="0" fontId="0" fillId="0" borderId="24" xfId="0" applyFill="1" applyBorder="1"/>
    <xf numFmtId="0" fontId="0" fillId="0" borderId="2" xfId="0" applyFill="1" applyBorder="1"/>
    <xf numFmtId="164" fontId="1" fillId="0" borderId="24" xfId="0" applyNumberFormat="1" applyFont="1" applyFill="1" applyBorder="1"/>
    <xf numFmtId="3" fontId="0" fillId="0" borderId="26" xfId="0" applyNumberFormat="1" applyBorder="1"/>
    <xf numFmtId="0" fontId="0" fillId="0" borderId="7" xfId="0" applyBorder="1"/>
    <xf numFmtId="164" fontId="1" fillId="0" borderId="3" xfId="0" applyNumberFormat="1" applyFont="1" applyBorder="1"/>
    <xf numFmtId="0" fontId="1" fillId="0" borderId="26" xfId="0" applyFont="1" applyBorder="1"/>
    <xf numFmtId="0" fontId="0" fillId="0" borderId="2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32"/>
  <sheetViews>
    <sheetView workbookViewId="0">
      <selection activeCell="G20" sqref="G20"/>
    </sheetView>
  </sheetViews>
  <sheetFormatPr defaultRowHeight="15" x14ac:dyDescent="0.25"/>
  <cols>
    <col min="1" max="1" width="14.85546875" customWidth="1"/>
    <col min="2" max="2" width="32.42578125" customWidth="1"/>
    <col min="3" max="3" width="18.28515625" customWidth="1"/>
    <col min="4" max="4" width="11.42578125" bestFit="1" customWidth="1"/>
  </cols>
  <sheetData>
    <row r="2" spans="1:4" ht="21" x14ac:dyDescent="0.35">
      <c r="A2" s="6" t="s">
        <v>0</v>
      </c>
      <c r="B2" s="5"/>
      <c r="C2" s="5"/>
    </row>
    <row r="4" spans="1:4" ht="15.75" thickBot="1" x14ac:dyDescent="0.3"/>
    <row r="5" spans="1:4" x14ac:dyDescent="0.25">
      <c r="A5" s="7" t="s">
        <v>1</v>
      </c>
      <c r="B5" s="19" t="s">
        <v>2</v>
      </c>
      <c r="C5" s="19" t="s">
        <v>11</v>
      </c>
      <c r="D5" s="9" t="s">
        <v>12</v>
      </c>
    </row>
    <row r="6" spans="1:4" x14ac:dyDescent="0.25">
      <c r="A6" s="20" t="s">
        <v>3</v>
      </c>
      <c r="B6" s="16" t="s">
        <v>14</v>
      </c>
      <c r="C6" s="16" t="s">
        <v>15</v>
      </c>
      <c r="D6" s="21">
        <v>12749.77</v>
      </c>
    </row>
    <row r="7" spans="1:4" x14ac:dyDescent="0.25">
      <c r="A7" s="11"/>
      <c r="B7" s="15" t="s">
        <v>16</v>
      </c>
      <c r="C7" s="15" t="s">
        <v>17</v>
      </c>
      <c r="D7" s="10">
        <v>10637.11</v>
      </c>
    </row>
    <row r="8" spans="1:4" x14ac:dyDescent="0.25">
      <c r="A8" s="22"/>
      <c r="B8" s="17"/>
      <c r="C8" s="17"/>
      <c r="D8" s="23">
        <f>SUM(D6:D7)</f>
        <v>23386.880000000001</v>
      </c>
    </row>
    <row r="9" spans="1:4" x14ac:dyDescent="0.25">
      <c r="A9" s="11"/>
      <c r="B9" s="15"/>
      <c r="C9" s="15"/>
      <c r="D9" s="12"/>
    </row>
    <row r="10" spans="1:4" x14ac:dyDescent="0.25">
      <c r="A10" s="20" t="s">
        <v>13</v>
      </c>
      <c r="B10" s="16" t="s">
        <v>10</v>
      </c>
      <c r="C10" s="16" t="s">
        <v>4</v>
      </c>
      <c r="D10" s="21">
        <v>10982.08</v>
      </c>
    </row>
    <row r="11" spans="1:4" x14ac:dyDescent="0.25">
      <c r="A11" s="11"/>
      <c r="B11" s="15" t="s">
        <v>9</v>
      </c>
      <c r="C11" s="15" t="s">
        <v>5</v>
      </c>
      <c r="D11" s="10">
        <v>6241.06</v>
      </c>
    </row>
    <row r="12" spans="1:4" x14ac:dyDescent="0.25">
      <c r="A12" s="11"/>
      <c r="B12" s="15" t="s">
        <v>6</v>
      </c>
      <c r="C12" s="15" t="s">
        <v>7</v>
      </c>
      <c r="D12" s="10">
        <v>2117.5</v>
      </c>
    </row>
    <row r="13" spans="1:4" x14ac:dyDescent="0.25">
      <c r="A13" s="11"/>
      <c r="B13" s="15" t="s">
        <v>8</v>
      </c>
      <c r="C13" s="15" t="s">
        <v>5</v>
      </c>
      <c r="D13" s="10">
        <v>1813.79</v>
      </c>
    </row>
    <row r="14" spans="1:4" x14ac:dyDescent="0.25">
      <c r="A14" s="22"/>
      <c r="B14" s="17"/>
      <c r="C14" s="17"/>
      <c r="D14" s="23">
        <f>SUM(D10:D13)</f>
        <v>21154.43</v>
      </c>
    </row>
    <row r="15" spans="1:4" x14ac:dyDescent="0.25">
      <c r="A15" s="11"/>
      <c r="B15" s="15"/>
      <c r="C15" s="15"/>
      <c r="D15" s="12"/>
    </row>
    <row r="16" spans="1:4" x14ac:dyDescent="0.25">
      <c r="A16" s="20" t="s">
        <v>20</v>
      </c>
      <c r="B16" s="16" t="s">
        <v>18</v>
      </c>
      <c r="C16" s="16" t="s">
        <v>19</v>
      </c>
      <c r="D16" s="24">
        <v>3432.65</v>
      </c>
    </row>
    <row r="17" spans="1:4" x14ac:dyDescent="0.25">
      <c r="A17" s="11"/>
      <c r="B17" s="15" t="s">
        <v>21</v>
      </c>
      <c r="C17" s="15" t="s">
        <v>22</v>
      </c>
      <c r="D17" s="10">
        <v>264.99</v>
      </c>
    </row>
    <row r="18" spans="1:4" x14ac:dyDescent="0.25">
      <c r="A18" s="22"/>
      <c r="B18" s="17"/>
      <c r="C18" s="17"/>
      <c r="D18" s="25">
        <f>SUM(D16:D17)</f>
        <v>3697.6400000000003</v>
      </c>
    </row>
    <row r="19" spans="1:4" x14ac:dyDescent="0.25">
      <c r="A19" s="11"/>
      <c r="B19" s="15"/>
      <c r="C19" s="15"/>
      <c r="D19" s="12"/>
    </row>
    <row r="20" spans="1:4" x14ac:dyDescent="0.25">
      <c r="A20" s="20" t="s">
        <v>27</v>
      </c>
      <c r="B20" s="16" t="s">
        <v>23</v>
      </c>
      <c r="C20" s="16" t="s">
        <v>24</v>
      </c>
      <c r="D20" s="21">
        <v>3814.65</v>
      </c>
    </row>
    <row r="21" spans="1:4" x14ac:dyDescent="0.25">
      <c r="A21" s="11"/>
      <c r="B21" s="15" t="s">
        <v>25</v>
      </c>
      <c r="C21" s="15" t="s">
        <v>26</v>
      </c>
      <c r="D21" s="10">
        <v>8308.1</v>
      </c>
    </row>
    <row r="22" spans="1:4" x14ac:dyDescent="0.25">
      <c r="A22" s="22"/>
      <c r="B22" s="17"/>
      <c r="C22" s="17"/>
      <c r="D22" s="23">
        <f>SUM(D20:D21)</f>
        <v>12122.75</v>
      </c>
    </row>
    <row r="23" spans="1:4" ht="15.75" thickBot="1" x14ac:dyDescent="0.3">
      <c r="A23" s="11"/>
      <c r="B23" s="15"/>
      <c r="C23" s="15"/>
      <c r="D23" s="12"/>
    </row>
    <row r="24" spans="1:4" ht="15.75" thickBot="1" x14ac:dyDescent="0.3">
      <c r="A24" s="32" t="s">
        <v>33</v>
      </c>
      <c r="B24" s="33"/>
      <c r="C24" s="33"/>
      <c r="D24" s="34">
        <f>D8+D14+D18+D22</f>
        <v>60361.7</v>
      </c>
    </row>
    <row r="25" spans="1:4" x14ac:dyDescent="0.25">
      <c r="D25" s="4"/>
    </row>
    <row r="27" spans="1:4" x14ac:dyDescent="0.25">
      <c r="A27" s="1"/>
      <c r="D27" s="3"/>
    </row>
    <row r="28" spans="1:4" x14ac:dyDescent="0.25">
      <c r="D28" s="3"/>
    </row>
    <row r="29" spans="1:4" x14ac:dyDescent="0.25">
      <c r="D29" s="3"/>
    </row>
    <row r="30" spans="1:4" x14ac:dyDescent="0.25">
      <c r="D30" s="2"/>
    </row>
    <row r="32" spans="1:4" x14ac:dyDescent="0.25">
      <c r="A32" s="1"/>
      <c r="D32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6"/>
  <sheetViews>
    <sheetView topLeftCell="A3" workbookViewId="0">
      <selection activeCell="B46" sqref="B46"/>
    </sheetView>
  </sheetViews>
  <sheetFormatPr defaultRowHeight="15" x14ac:dyDescent="0.25"/>
  <cols>
    <col min="1" max="1" width="15.42578125" customWidth="1"/>
    <col min="2" max="2" width="33" customWidth="1"/>
    <col min="3" max="3" width="19.5703125" customWidth="1"/>
    <col min="4" max="4" width="13.5703125" customWidth="1"/>
  </cols>
  <sheetData>
    <row r="2" spans="1:4" ht="21" x14ac:dyDescent="0.35">
      <c r="A2" s="6" t="s">
        <v>0</v>
      </c>
      <c r="B2" s="5"/>
      <c r="C2" s="5"/>
    </row>
    <row r="4" spans="1:4" ht="15.75" thickBot="1" x14ac:dyDescent="0.3"/>
    <row r="5" spans="1:4" x14ac:dyDescent="0.25">
      <c r="A5" s="7" t="s">
        <v>1</v>
      </c>
      <c r="B5" s="19" t="s">
        <v>2</v>
      </c>
      <c r="C5" s="8" t="s">
        <v>11</v>
      </c>
      <c r="D5" s="9" t="s">
        <v>12</v>
      </c>
    </row>
    <row r="6" spans="1:4" x14ac:dyDescent="0.25">
      <c r="A6" s="20" t="s">
        <v>3</v>
      </c>
      <c r="B6" s="16" t="s">
        <v>14</v>
      </c>
      <c r="C6" s="16" t="s">
        <v>15</v>
      </c>
      <c r="D6" s="21">
        <v>12749.77</v>
      </c>
    </row>
    <row r="7" spans="1:4" x14ac:dyDescent="0.25">
      <c r="A7" s="11"/>
      <c r="B7" s="15" t="s">
        <v>16</v>
      </c>
      <c r="C7" s="15" t="s">
        <v>17</v>
      </c>
      <c r="D7" s="10">
        <v>10637.11</v>
      </c>
    </row>
    <row r="8" spans="1:4" x14ac:dyDescent="0.25">
      <c r="A8" s="22"/>
      <c r="B8" s="17"/>
      <c r="C8" s="17"/>
      <c r="D8" s="23">
        <f>SUM(D6:D7)</f>
        <v>23386.880000000001</v>
      </c>
    </row>
    <row r="9" spans="1:4" x14ac:dyDescent="0.25">
      <c r="A9" s="11"/>
      <c r="B9" s="15"/>
      <c r="C9" s="15"/>
      <c r="D9" s="12"/>
    </row>
    <row r="10" spans="1:4" x14ac:dyDescent="0.25">
      <c r="A10" s="20" t="s">
        <v>13</v>
      </c>
      <c r="B10" s="16" t="s">
        <v>10</v>
      </c>
      <c r="C10" s="16" t="s">
        <v>4</v>
      </c>
      <c r="D10" s="21">
        <v>10982.08</v>
      </c>
    </row>
    <row r="11" spans="1:4" x14ac:dyDescent="0.25">
      <c r="A11" s="11"/>
      <c r="B11" s="15" t="s">
        <v>9</v>
      </c>
      <c r="C11" s="15" t="s">
        <v>5</v>
      </c>
      <c r="D11" s="10">
        <v>6241.06</v>
      </c>
    </row>
    <row r="12" spans="1:4" x14ac:dyDescent="0.25">
      <c r="A12" s="11"/>
      <c r="B12" s="15" t="s">
        <v>6</v>
      </c>
      <c r="C12" s="15" t="s">
        <v>7</v>
      </c>
      <c r="D12" s="10">
        <v>2117.5</v>
      </c>
    </row>
    <row r="13" spans="1:4" x14ac:dyDescent="0.25">
      <c r="A13" s="11"/>
      <c r="B13" s="15" t="s">
        <v>8</v>
      </c>
      <c r="C13" s="15" t="s">
        <v>5</v>
      </c>
      <c r="D13" s="10">
        <v>1813.79</v>
      </c>
    </row>
    <row r="14" spans="1:4" x14ac:dyDescent="0.25">
      <c r="A14" s="22"/>
      <c r="B14" s="17"/>
      <c r="C14" s="17"/>
      <c r="D14" s="23">
        <f>SUM(D10:D13)</f>
        <v>21154.43</v>
      </c>
    </row>
    <row r="15" spans="1:4" x14ac:dyDescent="0.25">
      <c r="A15" s="11"/>
      <c r="B15" s="15"/>
      <c r="C15" s="15"/>
      <c r="D15" s="12"/>
    </row>
    <row r="16" spans="1:4" x14ac:dyDescent="0.25">
      <c r="A16" s="20" t="s">
        <v>20</v>
      </c>
      <c r="B16" s="16" t="s">
        <v>18</v>
      </c>
      <c r="C16" s="16" t="s">
        <v>19</v>
      </c>
      <c r="D16" s="24">
        <v>3432.65</v>
      </c>
    </row>
    <row r="17" spans="1:4" x14ac:dyDescent="0.25">
      <c r="A17" s="11"/>
      <c r="B17" s="15" t="s">
        <v>21</v>
      </c>
      <c r="C17" s="15" t="s">
        <v>22</v>
      </c>
      <c r="D17" s="10">
        <v>264.99</v>
      </c>
    </row>
    <row r="18" spans="1:4" x14ac:dyDescent="0.25">
      <c r="A18" s="22"/>
      <c r="B18" s="17"/>
      <c r="C18" s="17"/>
      <c r="D18" s="25">
        <f>SUM(D16:D17)</f>
        <v>3697.6400000000003</v>
      </c>
    </row>
    <row r="19" spans="1:4" x14ac:dyDescent="0.25">
      <c r="A19" s="11"/>
      <c r="B19" s="15"/>
      <c r="C19" s="15"/>
      <c r="D19" s="12"/>
    </row>
    <row r="20" spans="1:4" x14ac:dyDescent="0.25">
      <c r="A20" s="20" t="s">
        <v>27</v>
      </c>
      <c r="B20" s="16" t="s">
        <v>23</v>
      </c>
      <c r="C20" s="16" t="s">
        <v>24</v>
      </c>
      <c r="D20" s="21">
        <v>3814.65</v>
      </c>
    </row>
    <row r="21" spans="1:4" x14ac:dyDescent="0.25">
      <c r="A21" s="11"/>
      <c r="B21" s="15" t="s">
        <v>25</v>
      </c>
      <c r="C21" s="15" t="s">
        <v>26</v>
      </c>
      <c r="D21" s="10">
        <v>8308.1</v>
      </c>
    </row>
    <row r="22" spans="1:4" x14ac:dyDescent="0.25">
      <c r="A22" s="22"/>
      <c r="B22" s="17"/>
      <c r="C22" s="17"/>
      <c r="D22" s="23">
        <f>SUM(D20:D21)</f>
        <v>12122.75</v>
      </c>
    </row>
    <row r="23" spans="1:4" x14ac:dyDescent="0.25">
      <c r="A23" s="11"/>
      <c r="B23" s="15"/>
      <c r="C23" s="15"/>
      <c r="D23" s="12"/>
    </row>
    <row r="24" spans="1:4" x14ac:dyDescent="0.25">
      <c r="A24" s="20" t="s">
        <v>28</v>
      </c>
      <c r="B24" s="16" t="s">
        <v>29</v>
      </c>
      <c r="C24" s="16" t="s">
        <v>30</v>
      </c>
      <c r="D24" s="26">
        <v>7124</v>
      </c>
    </row>
    <row r="25" spans="1:4" x14ac:dyDescent="0.25">
      <c r="A25" s="22"/>
      <c r="B25" s="17"/>
      <c r="C25" s="17"/>
      <c r="D25" s="27">
        <v>14248</v>
      </c>
    </row>
    <row r="26" spans="1:4" x14ac:dyDescent="0.25">
      <c r="A26" s="11"/>
      <c r="B26" s="15"/>
      <c r="C26" s="15"/>
      <c r="D26" s="12"/>
    </row>
    <row r="27" spans="1:4" x14ac:dyDescent="0.25">
      <c r="A27" s="20" t="s">
        <v>31</v>
      </c>
      <c r="B27" s="16" t="s">
        <v>10</v>
      </c>
      <c r="C27" s="16" t="s">
        <v>4</v>
      </c>
      <c r="D27" s="24">
        <v>12503.41</v>
      </c>
    </row>
    <row r="28" spans="1:4" x14ac:dyDescent="0.25">
      <c r="A28" s="11"/>
      <c r="B28" s="15" t="s">
        <v>9</v>
      </c>
      <c r="C28" s="15" t="s">
        <v>5</v>
      </c>
      <c r="D28" s="13">
        <v>5970.08</v>
      </c>
    </row>
    <row r="29" spans="1:4" x14ac:dyDescent="0.25">
      <c r="A29" s="11"/>
      <c r="B29" s="15" t="s">
        <v>8</v>
      </c>
      <c r="C29" s="15" t="s">
        <v>5</v>
      </c>
      <c r="D29" s="13">
        <v>1735.14</v>
      </c>
    </row>
    <row r="30" spans="1:4" x14ac:dyDescent="0.25">
      <c r="A30" s="22"/>
      <c r="B30" s="17"/>
      <c r="C30" s="17"/>
      <c r="D30" s="25">
        <f>SUM(D27:D29)</f>
        <v>20208.629999999997</v>
      </c>
    </row>
    <row r="31" spans="1:4" x14ac:dyDescent="0.25">
      <c r="A31" s="11"/>
      <c r="B31" s="15"/>
      <c r="C31" s="15"/>
      <c r="D31" s="12"/>
    </row>
    <row r="32" spans="1:4" x14ac:dyDescent="0.25">
      <c r="A32" s="28" t="s">
        <v>32</v>
      </c>
      <c r="B32" s="18" t="s">
        <v>18</v>
      </c>
      <c r="C32" s="18" t="s">
        <v>19</v>
      </c>
      <c r="D32" s="29">
        <v>3022.52</v>
      </c>
    </row>
    <row r="33" spans="1:4" x14ac:dyDescent="0.25">
      <c r="A33" s="35"/>
      <c r="B33" s="15"/>
      <c r="C33" s="15"/>
      <c r="D33" s="36"/>
    </row>
    <row r="34" spans="1:4" x14ac:dyDescent="0.25">
      <c r="A34" s="28" t="s">
        <v>34</v>
      </c>
      <c r="B34" s="18" t="s">
        <v>35</v>
      </c>
      <c r="C34" s="18" t="s">
        <v>36</v>
      </c>
      <c r="D34" s="29">
        <v>4545</v>
      </c>
    </row>
    <row r="35" spans="1:4" x14ac:dyDescent="0.25">
      <c r="A35" s="11"/>
      <c r="B35" s="15"/>
      <c r="C35" s="15"/>
      <c r="D35" s="12"/>
    </row>
    <row r="36" spans="1:4" ht="15.75" thickBot="1" x14ac:dyDescent="0.3">
      <c r="A36" s="31" t="s">
        <v>33</v>
      </c>
      <c r="B36" s="30"/>
      <c r="C36" s="30"/>
      <c r="D36" s="14">
        <f>D8+D14+D18+D22+D25+D30+D32+D34</f>
        <v>102385.84999999999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50"/>
  <sheetViews>
    <sheetView topLeftCell="A50" workbookViewId="0">
      <selection activeCell="A2" sqref="A2:E60"/>
    </sheetView>
  </sheetViews>
  <sheetFormatPr defaultRowHeight="15" x14ac:dyDescent="0.25"/>
  <cols>
    <col min="1" max="1" width="17" customWidth="1"/>
    <col min="2" max="2" width="24.5703125" customWidth="1"/>
    <col min="3" max="3" width="23.28515625" customWidth="1"/>
    <col min="4" max="4" width="22.28515625" customWidth="1"/>
  </cols>
  <sheetData>
    <row r="2" spans="1:4" ht="21" x14ac:dyDescent="0.35">
      <c r="A2" s="6" t="s">
        <v>0</v>
      </c>
      <c r="B2" s="5"/>
      <c r="C2" s="5"/>
      <c r="D2" s="37"/>
    </row>
    <row r="4" spans="1:4" ht="15.75" thickBot="1" x14ac:dyDescent="0.3"/>
    <row r="5" spans="1:4" ht="15.75" thickBot="1" x14ac:dyDescent="0.3">
      <c r="A5" s="48" t="s">
        <v>53</v>
      </c>
      <c r="B5" s="49" t="s">
        <v>2</v>
      </c>
      <c r="C5" s="50" t="s">
        <v>11</v>
      </c>
      <c r="D5" s="49" t="s">
        <v>12</v>
      </c>
    </row>
    <row r="6" spans="1:4" x14ac:dyDescent="0.25">
      <c r="A6" s="51" t="s">
        <v>3</v>
      </c>
      <c r="B6" s="52" t="s">
        <v>14</v>
      </c>
      <c r="C6" s="53" t="s">
        <v>15</v>
      </c>
      <c r="D6" s="54">
        <v>12749.77</v>
      </c>
    </row>
    <row r="7" spans="1:4" x14ac:dyDescent="0.25">
      <c r="A7" s="11"/>
      <c r="B7" s="39" t="s">
        <v>16</v>
      </c>
      <c r="C7" s="38" t="s">
        <v>17</v>
      </c>
      <c r="D7" s="42">
        <v>10637.11</v>
      </c>
    </row>
    <row r="8" spans="1:4" x14ac:dyDescent="0.25">
      <c r="A8" s="11"/>
      <c r="B8" s="39"/>
      <c r="C8" s="38"/>
      <c r="D8" s="43">
        <f>SUM(D6:D7)</f>
        <v>23386.880000000001</v>
      </c>
    </row>
    <row r="9" spans="1:4" ht="15.75" thickBot="1" x14ac:dyDescent="0.3">
      <c r="A9" s="55"/>
      <c r="B9" s="56"/>
      <c r="C9" s="57"/>
      <c r="D9" s="56"/>
    </row>
    <row r="10" spans="1:4" x14ac:dyDescent="0.25">
      <c r="A10" s="51" t="s">
        <v>13</v>
      </c>
      <c r="B10" s="52" t="s">
        <v>10</v>
      </c>
      <c r="C10" s="53" t="s">
        <v>4</v>
      </c>
      <c r="D10" s="54">
        <v>10982.08</v>
      </c>
    </row>
    <row r="11" spans="1:4" x14ac:dyDescent="0.25">
      <c r="A11" s="11"/>
      <c r="B11" s="39" t="s">
        <v>9</v>
      </c>
      <c r="C11" s="38" t="s">
        <v>5</v>
      </c>
      <c r="D11" s="42">
        <v>6241.06</v>
      </c>
    </row>
    <row r="12" spans="1:4" x14ac:dyDescent="0.25">
      <c r="A12" s="11"/>
      <c r="B12" s="39" t="s">
        <v>6</v>
      </c>
      <c r="C12" s="38" t="s">
        <v>7</v>
      </c>
      <c r="D12" s="42">
        <v>2117.5</v>
      </c>
    </row>
    <row r="13" spans="1:4" x14ac:dyDescent="0.25">
      <c r="A13" s="11"/>
      <c r="B13" s="39" t="s">
        <v>8</v>
      </c>
      <c r="C13" s="38" t="s">
        <v>5</v>
      </c>
      <c r="D13" s="42">
        <v>1813.79</v>
      </c>
    </row>
    <row r="14" spans="1:4" x14ac:dyDescent="0.25">
      <c r="A14" s="11"/>
      <c r="B14" s="39"/>
      <c r="C14" s="38"/>
      <c r="D14" s="43">
        <f>SUM(D10:D13)</f>
        <v>21154.43</v>
      </c>
    </row>
    <row r="15" spans="1:4" ht="15.75" thickBot="1" x14ac:dyDescent="0.3">
      <c r="A15" s="55"/>
      <c r="B15" s="56"/>
      <c r="C15" s="57"/>
      <c r="D15" s="56"/>
    </row>
    <row r="16" spans="1:4" x14ac:dyDescent="0.25">
      <c r="A16" s="51" t="s">
        <v>20</v>
      </c>
      <c r="B16" s="52" t="s">
        <v>18</v>
      </c>
      <c r="C16" s="53" t="s">
        <v>19</v>
      </c>
      <c r="D16" s="58">
        <v>3432.65</v>
      </c>
    </row>
    <row r="17" spans="1:4" x14ac:dyDescent="0.25">
      <c r="A17" s="11"/>
      <c r="B17" s="39" t="s">
        <v>21</v>
      </c>
      <c r="C17" s="38" t="s">
        <v>22</v>
      </c>
      <c r="D17" s="42">
        <v>264.99</v>
      </c>
    </row>
    <row r="18" spans="1:4" x14ac:dyDescent="0.25">
      <c r="A18" s="11"/>
      <c r="B18" s="39"/>
      <c r="C18" s="38"/>
      <c r="D18" s="45">
        <f>SUM(D16:D17)</f>
        <v>3697.6400000000003</v>
      </c>
    </row>
    <row r="19" spans="1:4" ht="15.75" thickBot="1" x14ac:dyDescent="0.3">
      <c r="A19" s="55"/>
      <c r="B19" s="56"/>
      <c r="C19" s="57"/>
      <c r="D19" s="56"/>
    </row>
    <row r="20" spans="1:4" x14ac:dyDescent="0.25">
      <c r="A20" s="51" t="s">
        <v>27</v>
      </c>
      <c r="B20" s="52" t="s">
        <v>23</v>
      </c>
      <c r="C20" s="53" t="s">
        <v>24</v>
      </c>
      <c r="D20" s="54">
        <v>3814.65</v>
      </c>
    </row>
    <row r="21" spans="1:4" x14ac:dyDescent="0.25">
      <c r="A21" s="11"/>
      <c r="B21" s="39" t="s">
        <v>25</v>
      </c>
      <c r="C21" s="38" t="s">
        <v>26</v>
      </c>
      <c r="D21" s="42">
        <v>8308.1</v>
      </c>
    </row>
    <row r="22" spans="1:4" x14ac:dyDescent="0.25">
      <c r="A22" s="11"/>
      <c r="B22" s="39"/>
      <c r="C22" s="38"/>
      <c r="D22" s="43">
        <f>SUM(D20:D21)</f>
        <v>12122.75</v>
      </c>
    </row>
    <row r="23" spans="1:4" ht="15.75" thickBot="1" x14ac:dyDescent="0.3">
      <c r="A23" s="55"/>
      <c r="B23" s="56"/>
      <c r="C23" s="57"/>
      <c r="D23" s="56"/>
    </row>
    <row r="24" spans="1:4" x14ac:dyDescent="0.25">
      <c r="A24" s="51" t="s">
        <v>28</v>
      </c>
      <c r="B24" s="52" t="s">
        <v>29</v>
      </c>
      <c r="C24" s="53" t="s">
        <v>30</v>
      </c>
      <c r="D24" s="59">
        <v>7124</v>
      </c>
    </row>
    <row r="25" spans="1:4" x14ac:dyDescent="0.25">
      <c r="A25" s="11"/>
      <c r="B25" s="39"/>
      <c r="C25" s="38"/>
      <c r="D25" s="46">
        <v>14248</v>
      </c>
    </row>
    <row r="26" spans="1:4" ht="15.75" thickBot="1" x14ac:dyDescent="0.3">
      <c r="A26" s="55"/>
      <c r="B26" s="56"/>
      <c r="C26" s="57"/>
      <c r="D26" s="56"/>
    </row>
    <row r="27" spans="1:4" x14ac:dyDescent="0.25">
      <c r="A27" s="51" t="s">
        <v>31</v>
      </c>
      <c r="B27" s="52" t="s">
        <v>10</v>
      </c>
      <c r="C27" s="53" t="s">
        <v>4</v>
      </c>
      <c r="D27" s="58">
        <v>12503.41</v>
      </c>
    </row>
    <row r="28" spans="1:4" x14ac:dyDescent="0.25">
      <c r="A28" s="11"/>
      <c r="B28" s="39" t="s">
        <v>9</v>
      </c>
      <c r="C28" s="38" t="s">
        <v>5</v>
      </c>
      <c r="D28" s="44">
        <v>5970.08</v>
      </c>
    </row>
    <row r="29" spans="1:4" x14ac:dyDescent="0.25">
      <c r="A29" s="11"/>
      <c r="B29" s="39" t="s">
        <v>8</v>
      </c>
      <c r="C29" s="38" t="s">
        <v>5</v>
      </c>
      <c r="D29" s="44">
        <v>1735.14</v>
      </c>
    </row>
    <row r="30" spans="1:4" x14ac:dyDescent="0.25">
      <c r="A30" s="11"/>
      <c r="B30" s="39"/>
      <c r="C30" s="38"/>
      <c r="D30" s="45">
        <f>SUM(D27:D29)</f>
        <v>20208.629999999997</v>
      </c>
    </row>
    <row r="31" spans="1:4" ht="15.75" thickBot="1" x14ac:dyDescent="0.3">
      <c r="A31" s="55"/>
      <c r="B31" s="56"/>
      <c r="C31" s="57"/>
      <c r="D31" s="56"/>
    </row>
    <row r="32" spans="1:4" x14ac:dyDescent="0.25">
      <c r="A32" s="51" t="s">
        <v>32</v>
      </c>
      <c r="B32" s="52" t="s">
        <v>18</v>
      </c>
      <c r="C32" s="53" t="s">
        <v>19</v>
      </c>
      <c r="D32" s="60">
        <v>3022.52</v>
      </c>
    </row>
    <row r="33" spans="1:4" ht="15.75" thickBot="1" x14ac:dyDescent="0.3">
      <c r="A33" s="61"/>
      <c r="B33" s="56"/>
      <c r="C33" s="57"/>
      <c r="D33" s="62"/>
    </row>
    <row r="34" spans="1:4" x14ac:dyDescent="0.25">
      <c r="A34" s="51" t="s">
        <v>34</v>
      </c>
      <c r="B34" s="52" t="s">
        <v>35</v>
      </c>
      <c r="C34" s="53" t="s">
        <v>36</v>
      </c>
      <c r="D34" s="60">
        <v>4545</v>
      </c>
    </row>
    <row r="35" spans="1:4" ht="15.75" thickBot="1" x14ac:dyDescent="0.3">
      <c r="A35" s="61"/>
      <c r="B35" s="56"/>
      <c r="C35" s="57"/>
      <c r="D35" s="62"/>
    </row>
    <row r="36" spans="1:4" x14ac:dyDescent="0.25">
      <c r="A36" s="51" t="s">
        <v>37</v>
      </c>
      <c r="B36" s="52" t="s">
        <v>39</v>
      </c>
      <c r="C36" s="53" t="s">
        <v>38</v>
      </c>
      <c r="D36" s="60">
        <v>28533.01</v>
      </c>
    </row>
    <row r="37" spans="1:4" ht="15.75" thickBot="1" x14ac:dyDescent="0.3">
      <c r="A37" s="61"/>
      <c r="B37" s="56"/>
      <c r="C37" s="57"/>
      <c r="D37" s="62"/>
    </row>
    <row r="38" spans="1:4" x14ac:dyDescent="0.25">
      <c r="A38" s="51" t="s">
        <v>40</v>
      </c>
      <c r="B38" s="52" t="s">
        <v>41</v>
      </c>
      <c r="C38" s="53" t="s">
        <v>41</v>
      </c>
      <c r="D38" s="60">
        <v>89056</v>
      </c>
    </row>
    <row r="39" spans="1:4" ht="15.75" thickBot="1" x14ac:dyDescent="0.3">
      <c r="A39" s="61"/>
      <c r="B39" s="56"/>
      <c r="C39" s="57"/>
      <c r="D39" s="62"/>
    </row>
    <row r="40" spans="1:4" x14ac:dyDescent="0.25">
      <c r="A40" s="51" t="s">
        <v>42</v>
      </c>
      <c r="B40" s="52" t="s">
        <v>44</v>
      </c>
      <c r="C40" s="53" t="s">
        <v>44</v>
      </c>
      <c r="D40" s="60">
        <v>245388</v>
      </c>
    </row>
    <row r="41" spans="1:4" ht="15.75" thickBot="1" x14ac:dyDescent="0.3">
      <c r="A41" s="61"/>
      <c r="B41" s="56"/>
      <c r="C41" s="57"/>
      <c r="D41" s="62"/>
    </row>
    <row r="42" spans="1:4" x14ac:dyDescent="0.25">
      <c r="A42" s="51" t="s">
        <v>43</v>
      </c>
      <c r="B42" s="52" t="s">
        <v>45</v>
      </c>
      <c r="C42" s="53" t="s">
        <v>45</v>
      </c>
      <c r="D42" s="60">
        <v>1305348</v>
      </c>
    </row>
    <row r="43" spans="1:4" ht="15.75" thickBot="1" x14ac:dyDescent="0.3">
      <c r="A43" s="61"/>
      <c r="B43" s="56"/>
      <c r="C43" s="57"/>
      <c r="D43" s="62"/>
    </row>
    <row r="44" spans="1:4" x14ac:dyDescent="0.25">
      <c r="A44" s="51" t="s">
        <v>46</v>
      </c>
      <c r="B44" s="52" t="s">
        <v>47</v>
      </c>
      <c r="C44" s="53" t="s">
        <v>47</v>
      </c>
      <c r="D44" s="60">
        <v>20328</v>
      </c>
    </row>
    <row r="45" spans="1:4" ht="15.75" thickBot="1" x14ac:dyDescent="0.3">
      <c r="A45" s="61"/>
      <c r="B45" s="56"/>
      <c r="C45" s="57"/>
      <c r="D45" s="62"/>
    </row>
    <row r="46" spans="1:4" x14ac:dyDescent="0.25">
      <c r="A46" s="51" t="s">
        <v>48</v>
      </c>
      <c r="B46" s="52" t="s">
        <v>49</v>
      </c>
      <c r="C46" s="53" t="s">
        <v>49</v>
      </c>
      <c r="D46" s="60">
        <v>72600</v>
      </c>
    </row>
    <row r="47" spans="1:4" ht="15.75" thickBot="1" x14ac:dyDescent="0.3">
      <c r="A47" s="61"/>
      <c r="B47" s="56"/>
      <c r="C47" s="57"/>
      <c r="D47" s="62"/>
    </row>
    <row r="48" spans="1:4" x14ac:dyDescent="0.25">
      <c r="A48" s="51" t="s">
        <v>50</v>
      </c>
      <c r="B48" s="52" t="s">
        <v>52</v>
      </c>
      <c r="C48" s="53" t="s">
        <v>51</v>
      </c>
      <c r="D48" s="60">
        <v>1</v>
      </c>
    </row>
    <row r="49" spans="1:4" ht="15.75" thickBot="1" x14ac:dyDescent="0.3">
      <c r="A49" s="55"/>
      <c r="B49" s="56"/>
      <c r="C49" s="57"/>
      <c r="D49" s="56"/>
    </row>
    <row r="50" spans="1:4" ht="15.75" thickBot="1" x14ac:dyDescent="0.3">
      <c r="A50" s="31" t="s">
        <v>33</v>
      </c>
      <c r="B50" s="40"/>
      <c r="C50" s="41"/>
      <c r="D50" s="47">
        <f>D8+D14+D18+D22+D25+D30+D32+D34+D35+D36+D37+D38+D39+D40+D41+D42+D43+D44+D45+D46+D49</f>
        <v>1863638.8599999999</v>
      </c>
    </row>
  </sheetData>
  <pageMargins left="0.7" right="0.7" top="0.78740157499999996" bottom="0.78740157499999996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63"/>
  <sheetViews>
    <sheetView topLeftCell="A25" workbookViewId="0">
      <selection activeCell="D66" sqref="D66"/>
    </sheetView>
  </sheetViews>
  <sheetFormatPr defaultRowHeight="15" x14ac:dyDescent="0.25"/>
  <cols>
    <col min="1" max="1" width="11.7109375" customWidth="1"/>
    <col min="2" max="2" width="39.85546875" customWidth="1"/>
    <col min="3" max="3" width="20.140625" customWidth="1"/>
    <col min="4" max="4" width="19.7109375" customWidth="1"/>
    <col min="5" max="5" width="27.28515625" style="66" customWidth="1"/>
  </cols>
  <sheetData>
    <row r="2" spans="1:5" ht="21" x14ac:dyDescent="0.35">
      <c r="A2" s="6" t="s">
        <v>0</v>
      </c>
      <c r="B2" s="5"/>
      <c r="C2" s="5"/>
      <c r="D2" s="37"/>
      <c r="E2" s="6" t="s">
        <v>65</v>
      </c>
    </row>
    <row r="4" spans="1:5" ht="15.75" thickBot="1" x14ac:dyDescent="0.3"/>
    <row r="5" spans="1:5" ht="15.75" thickBot="1" x14ac:dyDescent="0.3">
      <c r="A5" s="48" t="s">
        <v>53</v>
      </c>
      <c r="B5" s="49" t="s">
        <v>2</v>
      </c>
      <c r="C5" s="50" t="s">
        <v>11</v>
      </c>
      <c r="D5" s="49" t="s">
        <v>12</v>
      </c>
    </row>
    <row r="6" spans="1:5" x14ac:dyDescent="0.25">
      <c r="A6" s="51" t="s">
        <v>3</v>
      </c>
      <c r="B6" s="52" t="s">
        <v>14</v>
      </c>
      <c r="C6" s="53" t="s">
        <v>15</v>
      </c>
      <c r="D6" s="54">
        <v>12749.77</v>
      </c>
    </row>
    <row r="7" spans="1:5" x14ac:dyDescent="0.25">
      <c r="A7" s="11"/>
      <c r="B7" s="39" t="s">
        <v>16</v>
      </c>
      <c r="C7" s="38" t="s">
        <v>17</v>
      </c>
      <c r="D7" s="42">
        <v>10637.11</v>
      </c>
    </row>
    <row r="8" spans="1:5" x14ac:dyDescent="0.25">
      <c r="A8" s="11"/>
      <c r="B8" s="39"/>
      <c r="C8" s="38"/>
      <c r="D8" s="43">
        <f>SUM(D6:D7)</f>
        <v>23386.880000000001</v>
      </c>
    </row>
    <row r="9" spans="1:5" ht="15.75" thickBot="1" x14ac:dyDescent="0.3">
      <c r="A9" s="55"/>
      <c r="B9" s="56"/>
      <c r="C9" s="57"/>
      <c r="D9" s="56"/>
    </row>
    <row r="10" spans="1:5" x14ac:dyDescent="0.25">
      <c r="A10" s="51" t="s">
        <v>13</v>
      </c>
      <c r="B10" s="52" t="s">
        <v>10</v>
      </c>
      <c r="C10" s="53" t="s">
        <v>4</v>
      </c>
      <c r="D10" s="54">
        <v>10982.08</v>
      </c>
    </row>
    <row r="11" spans="1:5" x14ac:dyDescent="0.25">
      <c r="A11" s="11"/>
      <c r="B11" s="39" t="s">
        <v>9</v>
      </c>
      <c r="C11" s="38" t="s">
        <v>5</v>
      </c>
      <c r="D11" s="42">
        <v>6241.06</v>
      </c>
    </row>
    <row r="12" spans="1:5" x14ac:dyDescent="0.25">
      <c r="A12" s="11"/>
      <c r="B12" s="39" t="s">
        <v>6</v>
      </c>
      <c r="C12" s="38" t="s">
        <v>7</v>
      </c>
      <c r="D12" s="42">
        <v>2117.5</v>
      </c>
    </row>
    <row r="13" spans="1:5" x14ac:dyDescent="0.25">
      <c r="A13" s="11"/>
      <c r="B13" s="39" t="s">
        <v>8</v>
      </c>
      <c r="C13" s="38" t="s">
        <v>5</v>
      </c>
      <c r="D13" s="42">
        <v>1813.79</v>
      </c>
    </row>
    <row r="14" spans="1:5" x14ac:dyDescent="0.25">
      <c r="A14" s="11"/>
      <c r="B14" s="39"/>
      <c r="C14" s="38"/>
      <c r="D14" s="43">
        <f>SUM(D10:D13)</f>
        <v>21154.43</v>
      </c>
    </row>
    <row r="15" spans="1:5" ht="15.75" thickBot="1" x14ac:dyDescent="0.3">
      <c r="A15" s="55"/>
      <c r="B15" s="56"/>
      <c r="C15" s="57"/>
      <c r="D15" s="56"/>
    </row>
    <row r="16" spans="1:5" x14ac:dyDescent="0.25">
      <c r="A16" s="51" t="s">
        <v>20</v>
      </c>
      <c r="B16" s="52" t="s">
        <v>18</v>
      </c>
      <c r="C16" s="53" t="s">
        <v>19</v>
      </c>
      <c r="D16" s="58">
        <v>3432.65</v>
      </c>
    </row>
    <row r="17" spans="1:5" x14ac:dyDescent="0.25">
      <c r="A17" s="11"/>
      <c r="B17" s="39" t="s">
        <v>21</v>
      </c>
      <c r="C17" s="38" t="s">
        <v>22</v>
      </c>
      <c r="D17" s="42">
        <v>264.99</v>
      </c>
    </row>
    <row r="18" spans="1:5" x14ac:dyDescent="0.25">
      <c r="A18" s="11"/>
      <c r="B18" s="39"/>
      <c r="C18" s="38"/>
      <c r="D18" s="45">
        <f>SUM(D16:D17)</f>
        <v>3697.6400000000003</v>
      </c>
    </row>
    <row r="19" spans="1:5" ht="15.75" thickBot="1" x14ac:dyDescent="0.3">
      <c r="A19" s="55"/>
      <c r="B19" s="56"/>
      <c r="C19" s="57"/>
      <c r="D19" s="56"/>
    </row>
    <row r="20" spans="1:5" x14ac:dyDescent="0.25">
      <c r="A20" s="51" t="s">
        <v>27</v>
      </c>
      <c r="B20" s="52" t="s">
        <v>23</v>
      </c>
      <c r="C20" s="53" t="s">
        <v>24</v>
      </c>
      <c r="D20" s="54">
        <v>3814.65</v>
      </c>
    </row>
    <row r="21" spans="1:5" x14ac:dyDescent="0.25">
      <c r="A21" s="11"/>
      <c r="B21" s="39" t="s">
        <v>25</v>
      </c>
      <c r="C21" s="38" t="s">
        <v>26</v>
      </c>
      <c r="D21" s="42">
        <v>8308.1</v>
      </c>
    </row>
    <row r="22" spans="1:5" x14ac:dyDescent="0.25">
      <c r="A22" s="11"/>
      <c r="B22" s="39"/>
      <c r="C22" s="38"/>
      <c r="D22" s="43">
        <f>SUM(D20:D21)</f>
        <v>12122.75</v>
      </c>
    </row>
    <row r="23" spans="1:5" ht="15.75" thickBot="1" x14ac:dyDescent="0.3">
      <c r="A23" s="55"/>
      <c r="B23" s="56"/>
      <c r="C23" s="57"/>
      <c r="D23" s="56"/>
      <c r="E23" s="65">
        <f>D22+D18+D14+D8</f>
        <v>60361.7</v>
      </c>
    </row>
    <row r="24" spans="1:5" x14ac:dyDescent="0.25">
      <c r="A24" s="51" t="s">
        <v>28</v>
      </c>
      <c r="B24" s="52" t="s">
        <v>29</v>
      </c>
      <c r="C24" s="53" t="s">
        <v>30</v>
      </c>
      <c r="D24" s="59">
        <v>7124</v>
      </c>
    </row>
    <row r="25" spans="1:5" x14ac:dyDescent="0.25">
      <c r="A25" s="11"/>
      <c r="B25" s="39"/>
      <c r="C25" s="38"/>
      <c r="D25" s="46">
        <v>14248</v>
      </c>
    </row>
    <row r="26" spans="1:5" ht="15.75" thickBot="1" x14ac:dyDescent="0.3">
      <c r="A26" s="55"/>
      <c r="B26" s="56"/>
      <c r="C26" s="57"/>
      <c r="D26" s="56"/>
    </row>
    <row r="27" spans="1:5" x14ac:dyDescent="0.25">
      <c r="A27" s="51" t="s">
        <v>31</v>
      </c>
      <c r="B27" s="52" t="s">
        <v>10</v>
      </c>
      <c r="C27" s="53" t="s">
        <v>4</v>
      </c>
      <c r="D27" s="58">
        <v>12503.41</v>
      </c>
    </row>
    <row r="28" spans="1:5" x14ac:dyDescent="0.25">
      <c r="A28" s="11"/>
      <c r="B28" s="39" t="s">
        <v>9</v>
      </c>
      <c r="C28" s="38" t="s">
        <v>5</v>
      </c>
      <c r="D28" s="44">
        <v>5970.08</v>
      </c>
    </row>
    <row r="29" spans="1:5" x14ac:dyDescent="0.25">
      <c r="A29" s="11"/>
      <c r="B29" s="39" t="s">
        <v>8</v>
      </c>
      <c r="C29" s="38" t="s">
        <v>5</v>
      </c>
      <c r="D29" s="44">
        <v>1735.14</v>
      </c>
    </row>
    <row r="30" spans="1:5" x14ac:dyDescent="0.25">
      <c r="A30" s="11"/>
      <c r="B30" s="39"/>
      <c r="C30" s="38"/>
      <c r="D30" s="45">
        <f>SUM(D27:D29)</f>
        <v>20208.629999999997</v>
      </c>
    </row>
    <row r="31" spans="1:5" ht="15.75" thickBot="1" x14ac:dyDescent="0.3">
      <c r="A31" s="55"/>
      <c r="B31" s="56"/>
      <c r="C31" s="57"/>
      <c r="D31" s="56"/>
    </row>
    <row r="32" spans="1:5" x14ac:dyDescent="0.25">
      <c r="A32" s="51" t="s">
        <v>32</v>
      </c>
      <c r="B32" s="52" t="s">
        <v>18</v>
      </c>
      <c r="C32" s="53" t="s">
        <v>19</v>
      </c>
      <c r="D32" s="60">
        <v>3022.52</v>
      </c>
    </row>
    <row r="33" spans="1:5" ht="15.75" thickBot="1" x14ac:dyDescent="0.3">
      <c r="A33" s="61"/>
      <c r="B33" s="56"/>
      <c r="C33" s="57"/>
      <c r="D33" s="62"/>
    </row>
    <row r="34" spans="1:5" x14ac:dyDescent="0.25">
      <c r="A34" s="51" t="s">
        <v>34</v>
      </c>
      <c r="B34" s="52" t="s">
        <v>35</v>
      </c>
      <c r="C34" s="53" t="s">
        <v>36</v>
      </c>
      <c r="D34" s="60">
        <v>4545</v>
      </c>
    </row>
    <row r="35" spans="1:5" ht="15.75" thickBot="1" x14ac:dyDescent="0.3">
      <c r="A35" s="61"/>
      <c r="B35" s="56"/>
      <c r="C35" s="57"/>
      <c r="D35" s="62"/>
      <c r="E35" s="65">
        <f>D34+D32+D30+D25+E23</f>
        <v>102385.84999999999</v>
      </c>
    </row>
    <row r="36" spans="1:5" x14ac:dyDescent="0.25">
      <c r="A36" s="51" t="s">
        <v>37</v>
      </c>
      <c r="B36" s="52" t="s">
        <v>39</v>
      </c>
      <c r="C36" s="53" t="s">
        <v>38</v>
      </c>
      <c r="D36" s="60">
        <v>28533.01</v>
      </c>
    </row>
    <row r="37" spans="1:5" ht="15.75" thickBot="1" x14ac:dyDescent="0.3">
      <c r="A37" s="61"/>
      <c r="B37" s="56"/>
      <c r="C37" s="57"/>
      <c r="D37" s="62"/>
    </row>
    <row r="38" spans="1:5" x14ac:dyDescent="0.25">
      <c r="A38" s="51" t="s">
        <v>40</v>
      </c>
      <c r="B38" s="52" t="s">
        <v>41</v>
      </c>
      <c r="C38" s="53" t="s">
        <v>41</v>
      </c>
      <c r="D38" s="60">
        <v>89056</v>
      </c>
    </row>
    <row r="39" spans="1:5" ht="15.75" thickBot="1" x14ac:dyDescent="0.3">
      <c r="A39" s="61"/>
      <c r="B39" s="56"/>
      <c r="C39" s="57"/>
      <c r="D39" s="62"/>
    </row>
    <row r="40" spans="1:5" x14ac:dyDescent="0.25">
      <c r="A40" s="51" t="s">
        <v>42</v>
      </c>
      <c r="B40" s="52" t="s">
        <v>44</v>
      </c>
      <c r="C40" s="53" t="s">
        <v>44</v>
      </c>
      <c r="D40" s="60">
        <v>245388</v>
      </c>
    </row>
    <row r="41" spans="1:5" ht="15.75" thickBot="1" x14ac:dyDescent="0.3">
      <c r="A41" s="61"/>
      <c r="B41" s="56"/>
      <c r="C41" s="57"/>
      <c r="D41" s="62"/>
    </row>
    <row r="42" spans="1:5" x14ac:dyDescent="0.25">
      <c r="A42" s="51" t="s">
        <v>43</v>
      </c>
      <c r="B42" s="52" t="s">
        <v>45</v>
      </c>
      <c r="C42" s="53" t="s">
        <v>45</v>
      </c>
      <c r="D42" s="60">
        <v>1305348</v>
      </c>
    </row>
    <row r="43" spans="1:5" ht="15.75" thickBot="1" x14ac:dyDescent="0.3">
      <c r="A43" s="61"/>
      <c r="B43" s="56"/>
      <c r="C43" s="57"/>
      <c r="D43" s="62"/>
    </row>
    <row r="44" spans="1:5" x14ac:dyDescent="0.25">
      <c r="A44" s="51" t="s">
        <v>46</v>
      </c>
      <c r="B44" s="52" t="s">
        <v>47</v>
      </c>
      <c r="C44" s="53" t="s">
        <v>47</v>
      </c>
      <c r="D44" s="60">
        <v>20328</v>
      </c>
    </row>
    <row r="45" spans="1:5" ht="15.75" thickBot="1" x14ac:dyDescent="0.3">
      <c r="A45" s="61"/>
      <c r="B45" s="56"/>
      <c r="C45" s="57"/>
      <c r="D45" s="62"/>
    </row>
    <row r="46" spans="1:5" x14ac:dyDescent="0.25">
      <c r="A46" s="51" t="s">
        <v>48</v>
      </c>
      <c r="B46" s="52" t="s">
        <v>49</v>
      </c>
      <c r="C46" s="53" t="s">
        <v>49</v>
      </c>
      <c r="D46" s="60">
        <v>72600</v>
      </c>
    </row>
    <row r="47" spans="1:5" ht="15.75" thickBot="1" x14ac:dyDescent="0.3">
      <c r="A47" s="61"/>
      <c r="B47" s="56"/>
      <c r="C47" s="57"/>
      <c r="D47" s="62"/>
      <c r="E47" s="65">
        <f>D46+D44+D42+D40+D38+D36+E35</f>
        <v>1863638.86</v>
      </c>
    </row>
    <row r="48" spans="1:5" x14ac:dyDescent="0.25">
      <c r="A48" s="51" t="s">
        <v>50</v>
      </c>
      <c r="B48" s="52" t="s">
        <v>52</v>
      </c>
      <c r="C48" s="53" t="s">
        <v>51</v>
      </c>
      <c r="D48" s="60">
        <v>1</v>
      </c>
    </row>
    <row r="49" spans="1:6" ht="15.75" thickBot="1" x14ac:dyDescent="0.3">
      <c r="A49" s="55"/>
      <c r="B49" s="56" t="s">
        <v>61</v>
      </c>
      <c r="C49" s="57"/>
      <c r="D49" s="64">
        <v>-1</v>
      </c>
    </row>
    <row r="50" spans="1:6" x14ac:dyDescent="0.25">
      <c r="A50" s="51" t="s">
        <v>54</v>
      </c>
      <c r="B50" s="52" t="s">
        <v>41</v>
      </c>
      <c r="C50" s="53" t="s">
        <v>41</v>
      </c>
      <c r="D50" s="60">
        <v>117249</v>
      </c>
      <c r="E50" s="67"/>
      <c r="F50" s="63"/>
    </row>
    <row r="51" spans="1:6" ht="15.75" thickBot="1" x14ac:dyDescent="0.3">
      <c r="A51" s="61"/>
      <c r="B51" s="56"/>
      <c r="C51" s="57"/>
      <c r="D51" s="62"/>
      <c r="E51" s="67"/>
      <c r="F51" s="63"/>
    </row>
    <row r="52" spans="1:6" x14ac:dyDescent="0.25">
      <c r="A52" s="51" t="s">
        <v>55</v>
      </c>
      <c r="B52" s="52" t="s">
        <v>44</v>
      </c>
      <c r="C52" s="53" t="s">
        <v>44</v>
      </c>
      <c r="D52" s="60">
        <v>300836.25</v>
      </c>
      <c r="E52" s="67"/>
      <c r="F52" s="63"/>
    </row>
    <row r="53" spans="1:6" ht="15.75" thickBot="1" x14ac:dyDescent="0.3">
      <c r="A53" s="61"/>
      <c r="B53" s="56"/>
      <c r="C53" s="57"/>
      <c r="D53" s="62"/>
    </row>
    <row r="54" spans="1:6" x14ac:dyDescent="0.25">
      <c r="A54" s="51" t="s">
        <v>56</v>
      </c>
      <c r="B54" s="52" t="s">
        <v>45</v>
      </c>
      <c r="C54" s="53" t="s">
        <v>45</v>
      </c>
      <c r="D54" s="60">
        <v>850055.2</v>
      </c>
    </row>
    <row r="55" spans="1:6" ht="15.75" thickBot="1" x14ac:dyDescent="0.3">
      <c r="A55" s="61"/>
      <c r="B55" s="56"/>
      <c r="C55" s="57"/>
      <c r="D55" s="62"/>
    </row>
    <row r="56" spans="1:6" x14ac:dyDescent="0.25">
      <c r="A56" s="51" t="s">
        <v>57</v>
      </c>
      <c r="B56" s="52" t="s">
        <v>49</v>
      </c>
      <c r="C56" s="53" t="s">
        <v>49</v>
      </c>
      <c r="D56" s="60">
        <v>77137.5</v>
      </c>
    </row>
    <row r="57" spans="1:6" ht="15.75" thickBot="1" x14ac:dyDescent="0.3">
      <c r="A57" s="61"/>
      <c r="B57" s="56"/>
      <c r="C57" s="57"/>
      <c r="D57" s="62"/>
    </row>
    <row r="58" spans="1:6" x14ac:dyDescent="0.25">
      <c r="A58" s="51" t="s">
        <v>58</v>
      </c>
      <c r="B58" s="52" t="s">
        <v>60</v>
      </c>
      <c r="C58" s="53" t="s">
        <v>59</v>
      </c>
      <c r="D58" s="60">
        <v>225404.9</v>
      </c>
    </row>
    <row r="59" spans="1:6" ht="15.75" thickBot="1" x14ac:dyDescent="0.3">
      <c r="A59" s="61"/>
      <c r="B59" s="56"/>
      <c r="C59" s="57"/>
      <c r="D59" s="62"/>
    </row>
    <row r="60" spans="1:6" x14ac:dyDescent="0.25">
      <c r="A60" s="51" t="s">
        <v>62</v>
      </c>
      <c r="B60" s="52" t="s">
        <v>63</v>
      </c>
      <c r="C60" s="53" t="s">
        <v>64</v>
      </c>
      <c r="D60" s="60">
        <v>15091.12</v>
      </c>
    </row>
    <row r="61" spans="1:6" ht="15.75" thickBot="1" x14ac:dyDescent="0.3">
      <c r="A61" s="61"/>
      <c r="B61" s="56"/>
      <c r="C61" s="57"/>
      <c r="D61" s="62"/>
      <c r="E61" s="65">
        <f>D60+D58+D56+D54+D52+D50+E47</f>
        <v>3449412.83</v>
      </c>
    </row>
    <row r="62" spans="1:6" x14ac:dyDescent="0.25">
      <c r="A62" s="51"/>
      <c r="B62" s="52"/>
      <c r="C62" s="53"/>
      <c r="D62" s="60"/>
    </row>
    <row r="63" spans="1:6" ht="15.75" thickBot="1" x14ac:dyDescent="0.3">
      <c r="A63" s="61"/>
      <c r="B63" s="56"/>
      <c r="C63" s="57"/>
      <c r="D63" s="62"/>
    </row>
  </sheetData>
  <pageMargins left="0.7" right="0.7" top="0.78740157499999996" bottom="0.78740157499999996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2"/>
  <sheetViews>
    <sheetView topLeftCell="A40" workbookViewId="0">
      <selection sqref="A1:H73"/>
    </sheetView>
  </sheetViews>
  <sheetFormatPr defaultRowHeight="15" x14ac:dyDescent="0.25"/>
  <cols>
    <col min="1" max="1" width="18.28515625" customWidth="1"/>
    <col min="2" max="2" width="37.85546875" customWidth="1"/>
    <col min="3" max="3" width="24.5703125" customWidth="1"/>
    <col min="4" max="4" width="16.5703125" customWidth="1"/>
    <col min="5" max="5" width="16" customWidth="1"/>
  </cols>
  <sheetData>
    <row r="1" spans="1:6" ht="21" x14ac:dyDescent="0.35">
      <c r="A1" s="6" t="s">
        <v>0</v>
      </c>
      <c r="B1" s="5"/>
      <c r="C1" s="5"/>
      <c r="D1" s="37"/>
      <c r="E1" s="6" t="s">
        <v>65</v>
      </c>
      <c r="F1" s="5"/>
    </row>
    <row r="2" spans="1:6" x14ac:dyDescent="0.25">
      <c r="E2" s="66"/>
    </row>
    <row r="3" spans="1:6" ht="15.75" thickBot="1" x14ac:dyDescent="0.3">
      <c r="E3" s="66"/>
    </row>
    <row r="4" spans="1:6" ht="15.75" thickBot="1" x14ac:dyDescent="0.3">
      <c r="A4" s="48" t="s">
        <v>53</v>
      </c>
      <c r="B4" s="49" t="s">
        <v>2</v>
      </c>
      <c r="C4" s="50" t="s">
        <v>11</v>
      </c>
      <c r="D4" s="49" t="s">
        <v>12</v>
      </c>
      <c r="E4" s="66"/>
    </row>
    <row r="5" spans="1:6" x14ac:dyDescent="0.25">
      <c r="A5" s="51" t="s">
        <v>3</v>
      </c>
      <c r="B5" s="52" t="s">
        <v>14</v>
      </c>
      <c r="C5" s="53" t="s">
        <v>15</v>
      </c>
      <c r="D5" s="54">
        <v>12749.77</v>
      </c>
      <c r="E5" s="66"/>
    </row>
    <row r="6" spans="1:6" x14ac:dyDescent="0.25">
      <c r="A6" s="11"/>
      <c r="B6" s="39" t="s">
        <v>16</v>
      </c>
      <c r="C6" s="38" t="s">
        <v>17</v>
      </c>
      <c r="D6" s="42">
        <v>10637.11</v>
      </c>
      <c r="E6" s="66"/>
    </row>
    <row r="7" spans="1:6" x14ac:dyDescent="0.25">
      <c r="A7" s="11"/>
      <c r="B7" s="39"/>
      <c r="C7" s="38"/>
      <c r="D7" s="43">
        <f>SUM(D5:D6)</f>
        <v>23386.880000000001</v>
      </c>
      <c r="E7" s="66"/>
    </row>
    <row r="8" spans="1:6" ht="15.75" thickBot="1" x14ac:dyDescent="0.3">
      <c r="A8" s="55"/>
      <c r="B8" s="56"/>
      <c r="C8" s="57"/>
      <c r="D8" s="56"/>
      <c r="E8" s="66"/>
    </row>
    <row r="9" spans="1:6" x14ac:dyDescent="0.25">
      <c r="A9" s="51" t="s">
        <v>13</v>
      </c>
      <c r="B9" s="52" t="s">
        <v>10</v>
      </c>
      <c r="C9" s="53" t="s">
        <v>4</v>
      </c>
      <c r="D9" s="54">
        <v>10982.08</v>
      </c>
      <c r="E9" s="66"/>
    </row>
    <row r="10" spans="1:6" x14ac:dyDescent="0.25">
      <c r="A10" s="11"/>
      <c r="B10" s="39" t="s">
        <v>9</v>
      </c>
      <c r="C10" s="38" t="s">
        <v>5</v>
      </c>
      <c r="D10" s="42">
        <v>6241.06</v>
      </c>
      <c r="E10" s="66"/>
    </row>
    <row r="11" spans="1:6" x14ac:dyDescent="0.25">
      <c r="A11" s="11"/>
      <c r="B11" s="39" t="s">
        <v>6</v>
      </c>
      <c r="C11" s="38" t="s">
        <v>7</v>
      </c>
      <c r="D11" s="42">
        <v>2117.5</v>
      </c>
      <c r="E11" s="66"/>
    </row>
    <row r="12" spans="1:6" x14ac:dyDescent="0.25">
      <c r="A12" s="11"/>
      <c r="B12" s="39" t="s">
        <v>8</v>
      </c>
      <c r="C12" s="38" t="s">
        <v>5</v>
      </c>
      <c r="D12" s="42">
        <v>1813.79</v>
      </c>
      <c r="E12" s="66"/>
    </row>
    <row r="13" spans="1:6" x14ac:dyDescent="0.25">
      <c r="A13" s="11"/>
      <c r="B13" s="39"/>
      <c r="C13" s="38"/>
      <c r="D13" s="43">
        <f>SUM(D9:D12)</f>
        <v>21154.43</v>
      </c>
      <c r="E13" s="66"/>
    </row>
    <row r="14" spans="1:6" ht="15.75" thickBot="1" x14ac:dyDescent="0.3">
      <c r="A14" s="55"/>
      <c r="B14" s="56"/>
      <c r="C14" s="57"/>
      <c r="D14" s="56"/>
      <c r="E14" s="66"/>
    </row>
    <row r="15" spans="1:6" x14ac:dyDescent="0.25">
      <c r="A15" s="51" t="s">
        <v>20</v>
      </c>
      <c r="B15" s="52" t="s">
        <v>18</v>
      </c>
      <c r="C15" s="53" t="s">
        <v>19</v>
      </c>
      <c r="D15" s="58">
        <v>3432.65</v>
      </c>
      <c r="E15" s="66"/>
    </row>
    <row r="16" spans="1:6" x14ac:dyDescent="0.25">
      <c r="A16" s="11"/>
      <c r="B16" s="39" t="s">
        <v>21</v>
      </c>
      <c r="C16" s="38" t="s">
        <v>22</v>
      </c>
      <c r="D16" s="42">
        <v>264.99</v>
      </c>
      <c r="E16" s="66"/>
    </row>
    <row r="17" spans="1:5" x14ac:dyDescent="0.25">
      <c r="A17" s="11"/>
      <c r="B17" s="39"/>
      <c r="C17" s="38"/>
      <c r="D17" s="45">
        <f>SUM(D15:D16)</f>
        <v>3697.6400000000003</v>
      </c>
      <c r="E17" s="66"/>
    </row>
    <row r="18" spans="1:5" ht="15.75" thickBot="1" x14ac:dyDescent="0.3">
      <c r="A18" s="55"/>
      <c r="B18" s="56"/>
      <c r="C18" s="57"/>
      <c r="D18" s="56"/>
      <c r="E18" s="66"/>
    </row>
    <row r="19" spans="1:5" x14ac:dyDescent="0.25">
      <c r="A19" s="51" t="s">
        <v>27</v>
      </c>
      <c r="B19" s="52" t="s">
        <v>23</v>
      </c>
      <c r="C19" s="53" t="s">
        <v>24</v>
      </c>
      <c r="D19" s="54">
        <v>3814.65</v>
      </c>
      <c r="E19" s="66"/>
    </row>
    <row r="20" spans="1:5" x14ac:dyDescent="0.25">
      <c r="A20" s="11"/>
      <c r="B20" s="39" t="s">
        <v>25</v>
      </c>
      <c r="C20" s="38" t="s">
        <v>26</v>
      </c>
      <c r="D20" s="42">
        <v>8308.1</v>
      </c>
      <c r="E20" s="66"/>
    </row>
    <row r="21" spans="1:5" x14ac:dyDescent="0.25">
      <c r="A21" s="11"/>
      <c r="B21" s="39"/>
      <c r="C21" s="38"/>
      <c r="D21" s="43">
        <f>SUM(D19:D20)</f>
        <v>12122.75</v>
      </c>
      <c r="E21" s="66"/>
    </row>
    <row r="22" spans="1:5" ht="15.75" thickBot="1" x14ac:dyDescent="0.3">
      <c r="A22" s="55"/>
      <c r="B22" s="56"/>
      <c r="C22" s="57"/>
      <c r="D22" s="56"/>
      <c r="E22" s="65">
        <f>D21+D17+D13+D7</f>
        <v>60361.7</v>
      </c>
    </row>
    <row r="23" spans="1:5" x14ac:dyDescent="0.25">
      <c r="A23" s="51" t="s">
        <v>28</v>
      </c>
      <c r="B23" s="52" t="s">
        <v>29</v>
      </c>
      <c r="C23" s="53" t="s">
        <v>30</v>
      </c>
      <c r="D23" s="59">
        <v>7124</v>
      </c>
      <c r="E23" s="66"/>
    </row>
    <row r="24" spans="1:5" x14ac:dyDescent="0.25">
      <c r="A24" s="11"/>
      <c r="B24" s="39"/>
      <c r="C24" s="38"/>
      <c r="D24" s="46">
        <v>14248</v>
      </c>
      <c r="E24" s="66"/>
    </row>
    <row r="25" spans="1:5" ht="15.75" thickBot="1" x14ac:dyDescent="0.3">
      <c r="A25" s="55"/>
      <c r="B25" s="56"/>
      <c r="C25" s="57"/>
      <c r="D25" s="56"/>
      <c r="E25" s="66"/>
    </row>
    <row r="26" spans="1:5" x14ac:dyDescent="0.25">
      <c r="A26" s="51" t="s">
        <v>31</v>
      </c>
      <c r="B26" s="52" t="s">
        <v>10</v>
      </c>
      <c r="C26" s="53" t="s">
        <v>4</v>
      </c>
      <c r="D26" s="58">
        <v>12503.41</v>
      </c>
      <c r="E26" s="66"/>
    </row>
    <row r="27" spans="1:5" x14ac:dyDescent="0.25">
      <c r="A27" s="11"/>
      <c r="B27" s="39" t="s">
        <v>9</v>
      </c>
      <c r="C27" s="38" t="s">
        <v>5</v>
      </c>
      <c r="D27" s="44">
        <v>5970.08</v>
      </c>
      <c r="E27" s="66"/>
    </row>
    <row r="28" spans="1:5" x14ac:dyDescent="0.25">
      <c r="A28" s="11"/>
      <c r="B28" s="39" t="s">
        <v>8</v>
      </c>
      <c r="C28" s="38" t="s">
        <v>5</v>
      </c>
      <c r="D28" s="44">
        <v>1735.14</v>
      </c>
      <c r="E28" s="66"/>
    </row>
    <row r="29" spans="1:5" x14ac:dyDescent="0.25">
      <c r="A29" s="11"/>
      <c r="B29" s="39"/>
      <c r="C29" s="38"/>
      <c r="D29" s="45">
        <f>SUM(D26:D28)</f>
        <v>20208.629999999997</v>
      </c>
      <c r="E29" s="66"/>
    </row>
    <row r="30" spans="1:5" ht="15.75" thickBot="1" x14ac:dyDescent="0.3">
      <c r="A30" s="55"/>
      <c r="B30" s="56"/>
      <c r="C30" s="57"/>
      <c r="D30" s="56"/>
      <c r="E30" s="66"/>
    </row>
    <row r="31" spans="1:5" x14ac:dyDescent="0.25">
      <c r="A31" s="51" t="s">
        <v>32</v>
      </c>
      <c r="B31" s="52" t="s">
        <v>18</v>
      </c>
      <c r="C31" s="53" t="s">
        <v>19</v>
      </c>
      <c r="D31" s="60">
        <v>3022.52</v>
      </c>
      <c r="E31" s="66"/>
    </row>
    <row r="32" spans="1:5" ht="15.75" thickBot="1" x14ac:dyDescent="0.3">
      <c r="A32" s="61"/>
      <c r="B32" s="56"/>
      <c r="C32" s="57"/>
      <c r="D32" s="62"/>
      <c r="E32" s="66"/>
    </row>
    <row r="33" spans="1:5" x14ac:dyDescent="0.25">
      <c r="A33" s="51" t="s">
        <v>34</v>
      </c>
      <c r="B33" s="52" t="s">
        <v>35</v>
      </c>
      <c r="C33" s="53" t="s">
        <v>36</v>
      </c>
      <c r="D33" s="60">
        <v>4545</v>
      </c>
      <c r="E33" s="66"/>
    </row>
    <row r="34" spans="1:5" ht="15.75" thickBot="1" x14ac:dyDescent="0.3">
      <c r="A34" s="61"/>
      <c r="B34" s="56"/>
      <c r="C34" s="57"/>
      <c r="D34" s="62"/>
      <c r="E34" s="65">
        <f>D33+D31+D29+D24+E22</f>
        <v>102385.84999999999</v>
      </c>
    </row>
    <row r="35" spans="1:5" x14ac:dyDescent="0.25">
      <c r="A35" s="51" t="s">
        <v>37</v>
      </c>
      <c r="B35" s="52" t="s">
        <v>39</v>
      </c>
      <c r="C35" s="53" t="s">
        <v>38</v>
      </c>
      <c r="D35" s="60">
        <v>28533.01</v>
      </c>
      <c r="E35" s="66"/>
    </row>
    <row r="36" spans="1:5" ht="15.75" thickBot="1" x14ac:dyDescent="0.3">
      <c r="A36" s="61"/>
      <c r="B36" s="56"/>
      <c r="C36" s="57"/>
      <c r="D36" s="62"/>
      <c r="E36" s="66"/>
    </row>
    <row r="37" spans="1:5" x14ac:dyDescent="0.25">
      <c r="A37" s="51" t="s">
        <v>40</v>
      </c>
      <c r="B37" s="52" t="s">
        <v>41</v>
      </c>
      <c r="C37" s="53" t="s">
        <v>41</v>
      </c>
      <c r="D37" s="60">
        <v>89056</v>
      </c>
      <c r="E37" s="66"/>
    </row>
    <row r="38" spans="1:5" ht="15.75" thickBot="1" x14ac:dyDescent="0.3">
      <c r="A38" s="61"/>
      <c r="B38" s="56"/>
      <c r="C38" s="57"/>
      <c r="D38" s="62"/>
      <c r="E38" s="66"/>
    </row>
    <row r="39" spans="1:5" x14ac:dyDescent="0.25">
      <c r="A39" s="51" t="s">
        <v>42</v>
      </c>
      <c r="B39" s="52" t="s">
        <v>44</v>
      </c>
      <c r="C39" s="53" t="s">
        <v>44</v>
      </c>
      <c r="D39" s="60">
        <v>245388</v>
      </c>
      <c r="E39" s="66"/>
    </row>
    <row r="40" spans="1:5" ht="15.75" thickBot="1" x14ac:dyDescent="0.3">
      <c r="A40" s="61"/>
      <c r="B40" s="56"/>
      <c r="C40" s="57"/>
      <c r="D40" s="62"/>
      <c r="E40" s="66"/>
    </row>
    <row r="41" spans="1:5" x14ac:dyDescent="0.25">
      <c r="A41" s="51" t="s">
        <v>43</v>
      </c>
      <c r="B41" s="52" t="s">
        <v>45</v>
      </c>
      <c r="C41" s="53" t="s">
        <v>45</v>
      </c>
      <c r="D41" s="60">
        <v>1305348</v>
      </c>
      <c r="E41" s="66"/>
    </row>
    <row r="42" spans="1:5" ht="15.75" thickBot="1" x14ac:dyDescent="0.3">
      <c r="A42" s="61"/>
      <c r="B42" s="56"/>
      <c r="C42" s="57"/>
      <c r="D42" s="62"/>
      <c r="E42" s="66"/>
    </row>
    <row r="43" spans="1:5" x14ac:dyDescent="0.25">
      <c r="A43" s="51" t="s">
        <v>46</v>
      </c>
      <c r="B43" s="52" t="s">
        <v>47</v>
      </c>
      <c r="C43" s="53" t="s">
        <v>47</v>
      </c>
      <c r="D43" s="60">
        <v>20328</v>
      </c>
      <c r="E43" s="66"/>
    </row>
    <row r="44" spans="1:5" ht="15.75" thickBot="1" x14ac:dyDescent="0.3">
      <c r="A44" s="61"/>
      <c r="B44" s="56"/>
      <c r="C44" s="57"/>
      <c r="D44" s="62"/>
      <c r="E44" s="66"/>
    </row>
    <row r="45" spans="1:5" x14ac:dyDescent="0.25">
      <c r="A45" s="51" t="s">
        <v>48</v>
      </c>
      <c r="B45" s="52" t="s">
        <v>49</v>
      </c>
      <c r="C45" s="53" t="s">
        <v>49</v>
      </c>
      <c r="D45" s="60">
        <v>72600</v>
      </c>
      <c r="E45" s="66"/>
    </row>
    <row r="46" spans="1:5" ht="15.75" thickBot="1" x14ac:dyDescent="0.3">
      <c r="A46" s="61"/>
      <c r="B46" s="56"/>
      <c r="C46" s="57"/>
      <c r="D46" s="62"/>
      <c r="E46" s="65">
        <f>D45+D43+D41+D39+D37+D35+E34</f>
        <v>1863638.86</v>
      </c>
    </row>
    <row r="47" spans="1:5" x14ac:dyDescent="0.25">
      <c r="A47" s="51" t="s">
        <v>50</v>
      </c>
      <c r="B47" s="52" t="s">
        <v>52</v>
      </c>
      <c r="C47" s="53" t="s">
        <v>51</v>
      </c>
      <c r="D47" s="60">
        <v>1</v>
      </c>
      <c r="E47" s="66"/>
    </row>
    <row r="48" spans="1:5" ht="15.75" thickBot="1" x14ac:dyDescent="0.3">
      <c r="A48" s="55"/>
      <c r="B48" s="56" t="s">
        <v>61</v>
      </c>
      <c r="C48" s="57"/>
      <c r="D48" s="64">
        <v>-1</v>
      </c>
      <c r="E48" s="66"/>
    </row>
    <row r="49" spans="1:5" x14ac:dyDescent="0.25">
      <c r="A49" s="51" t="s">
        <v>54</v>
      </c>
      <c r="B49" s="52" t="s">
        <v>41</v>
      </c>
      <c r="C49" s="53" t="s">
        <v>41</v>
      </c>
      <c r="D49" s="60">
        <v>117249</v>
      </c>
      <c r="E49" s="67"/>
    </row>
    <row r="50" spans="1:5" ht="15.75" thickBot="1" x14ac:dyDescent="0.3">
      <c r="A50" s="61"/>
      <c r="B50" s="56"/>
      <c r="C50" s="57"/>
      <c r="D50" s="62"/>
      <c r="E50" s="67"/>
    </row>
    <row r="51" spans="1:5" x14ac:dyDescent="0.25">
      <c r="A51" s="51" t="s">
        <v>55</v>
      </c>
      <c r="B51" s="52" t="s">
        <v>44</v>
      </c>
      <c r="C51" s="53" t="s">
        <v>44</v>
      </c>
      <c r="D51" s="60">
        <v>300836.25</v>
      </c>
      <c r="E51" s="67"/>
    </row>
    <row r="52" spans="1:5" ht="15.75" thickBot="1" x14ac:dyDescent="0.3">
      <c r="A52" s="61"/>
      <c r="B52" s="56"/>
      <c r="C52" s="57"/>
      <c r="D52" s="62"/>
      <c r="E52" s="66"/>
    </row>
    <row r="53" spans="1:5" x14ac:dyDescent="0.25">
      <c r="A53" s="51" t="s">
        <v>56</v>
      </c>
      <c r="B53" s="52" t="s">
        <v>45</v>
      </c>
      <c r="C53" s="53" t="s">
        <v>45</v>
      </c>
      <c r="D53" s="60">
        <v>850055.2</v>
      </c>
      <c r="E53" s="66"/>
    </row>
    <row r="54" spans="1:5" ht="15.75" thickBot="1" x14ac:dyDescent="0.3">
      <c r="A54" s="61"/>
      <c r="B54" s="56"/>
      <c r="C54" s="57"/>
      <c r="D54" s="62"/>
      <c r="E54" s="66"/>
    </row>
    <row r="55" spans="1:5" x14ac:dyDescent="0.25">
      <c r="A55" s="51" t="s">
        <v>57</v>
      </c>
      <c r="B55" s="52" t="s">
        <v>49</v>
      </c>
      <c r="C55" s="53" t="s">
        <v>49</v>
      </c>
      <c r="D55" s="60">
        <v>77137.5</v>
      </c>
      <c r="E55" s="66"/>
    </row>
    <row r="56" spans="1:5" ht="15.75" thickBot="1" x14ac:dyDescent="0.3">
      <c r="A56" s="61"/>
      <c r="B56" s="56"/>
      <c r="C56" s="57"/>
      <c r="D56" s="62"/>
      <c r="E56" s="66"/>
    </row>
    <row r="57" spans="1:5" x14ac:dyDescent="0.25">
      <c r="A57" s="51" t="s">
        <v>58</v>
      </c>
      <c r="B57" s="52" t="s">
        <v>60</v>
      </c>
      <c r="C57" s="53" t="s">
        <v>59</v>
      </c>
      <c r="D57" s="60">
        <v>225404.9</v>
      </c>
      <c r="E57" s="66"/>
    </row>
    <row r="58" spans="1:5" ht="15.75" thickBot="1" x14ac:dyDescent="0.3">
      <c r="A58" s="61"/>
      <c r="B58" s="56"/>
      <c r="C58" s="57"/>
      <c r="D58" s="62"/>
      <c r="E58" s="66"/>
    </row>
    <row r="59" spans="1:5" x14ac:dyDescent="0.25">
      <c r="A59" s="51" t="s">
        <v>62</v>
      </c>
      <c r="B59" s="52" t="s">
        <v>63</v>
      </c>
      <c r="C59" s="53" t="s">
        <v>64</v>
      </c>
      <c r="D59" s="60">
        <v>15091.12</v>
      </c>
      <c r="E59" s="66"/>
    </row>
    <row r="60" spans="1:5" ht="15.75" thickBot="1" x14ac:dyDescent="0.3">
      <c r="A60" s="61"/>
      <c r="B60" s="56"/>
      <c r="C60" s="57"/>
      <c r="D60" s="62"/>
      <c r="E60" s="65">
        <f>E46+D49+D51+D53+D55+D57+D59</f>
        <v>3449412.8300000005</v>
      </c>
    </row>
    <row r="61" spans="1:5" x14ac:dyDescent="0.25">
      <c r="A61" s="51" t="s">
        <v>66</v>
      </c>
      <c r="B61" s="52" t="s">
        <v>67</v>
      </c>
      <c r="C61" s="53" t="s">
        <v>38</v>
      </c>
      <c r="D61" s="68">
        <v>21923.99</v>
      </c>
      <c r="E61" s="66"/>
    </row>
    <row r="62" spans="1:5" x14ac:dyDescent="0.25">
      <c r="A62" s="35"/>
      <c r="B62" s="39" t="s">
        <v>68</v>
      </c>
      <c r="C62" s="38" t="s">
        <v>5</v>
      </c>
      <c r="D62" s="69">
        <v>6703.4</v>
      </c>
      <c r="E62" s="66"/>
    </row>
    <row r="63" spans="1:5" ht="15.75" thickBot="1" x14ac:dyDescent="0.3">
      <c r="A63" s="61"/>
      <c r="B63" s="56"/>
      <c r="C63" s="57"/>
      <c r="D63" s="62">
        <f>SUM(D61:D62)</f>
        <v>28627.39</v>
      </c>
      <c r="E63" s="65"/>
    </row>
    <row r="64" spans="1:5" x14ac:dyDescent="0.25">
      <c r="A64" s="70" t="s">
        <v>69</v>
      </c>
      <c r="B64" s="71" t="s">
        <v>71</v>
      </c>
      <c r="C64" s="72" t="s">
        <v>70</v>
      </c>
      <c r="D64" s="73">
        <v>6035</v>
      </c>
      <c r="E64" s="66"/>
    </row>
    <row r="65" spans="1:5" ht="15.75" thickBot="1" x14ac:dyDescent="0.3">
      <c r="A65" s="55"/>
      <c r="B65" s="56"/>
      <c r="C65" s="57"/>
      <c r="D65" s="56"/>
      <c r="E65" s="65"/>
    </row>
    <row r="66" spans="1:5" x14ac:dyDescent="0.25">
      <c r="A66" s="70" t="s">
        <v>72</v>
      </c>
      <c r="B66" s="71" t="s">
        <v>73</v>
      </c>
      <c r="C66" s="72" t="s">
        <v>74</v>
      </c>
      <c r="D66" s="73">
        <v>480975</v>
      </c>
      <c r="E66" s="66"/>
    </row>
    <row r="67" spans="1:5" ht="15.75" thickBot="1" x14ac:dyDescent="0.3">
      <c r="A67" s="55"/>
      <c r="B67" s="56"/>
      <c r="C67" s="57"/>
      <c r="D67" s="56"/>
      <c r="E67" s="65">
        <f>E60+D63+D64+D66</f>
        <v>3965050.2200000007</v>
      </c>
    </row>
    <row r="68" spans="1:5" x14ac:dyDescent="0.25">
      <c r="E68" s="66"/>
    </row>
    <row r="69" spans="1:5" x14ac:dyDescent="0.25">
      <c r="E69" s="66"/>
    </row>
    <row r="70" spans="1:5" x14ac:dyDescent="0.25">
      <c r="E70" s="66"/>
    </row>
    <row r="71" spans="1:5" x14ac:dyDescent="0.25">
      <c r="E71" s="66"/>
    </row>
    <row r="72" spans="1:5" x14ac:dyDescent="0.25">
      <c r="E72" s="66"/>
    </row>
  </sheetData>
  <pageMargins left="0.70866141732283472" right="0.70866141732283472" top="0.78740157480314965" bottom="0.78740157480314965" header="0.31496062992125984" footer="0.31496062992125984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13CE-36C9-42CA-9A4A-419AD497F3AF}">
  <dimension ref="A2:F100"/>
  <sheetViews>
    <sheetView tabSelected="1" topLeftCell="A70" workbookViewId="0">
      <selection activeCell="E99" sqref="E99:E100"/>
    </sheetView>
  </sheetViews>
  <sheetFormatPr defaultRowHeight="15" x14ac:dyDescent="0.25"/>
  <cols>
    <col min="1" max="1" width="15.5703125" customWidth="1"/>
    <col min="2" max="2" width="40.5703125" customWidth="1"/>
    <col min="3" max="3" width="42.140625" customWidth="1"/>
    <col min="4" max="4" width="21.28515625" customWidth="1"/>
    <col min="5" max="5" width="15.140625" customWidth="1"/>
    <col min="6" max="6" width="14.28515625" customWidth="1"/>
  </cols>
  <sheetData>
    <row r="2" spans="1:6" ht="21" x14ac:dyDescent="0.35">
      <c r="A2" s="6" t="s">
        <v>0</v>
      </c>
      <c r="B2" s="5"/>
      <c r="C2" s="5"/>
      <c r="D2" s="37"/>
      <c r="E2" s="6" t="s">
        <v>65</v>
      </c>
      <c r="F2" s="5"/>
    </row>
    <row r="3" spans="1:6" x14ac:dyDescent="0.25">
      <c r="E3" s="66"/>
    </row>
    <row r="4" spans="1:6" ht="15.75" thickBot="1" x14ac:dyDescent="0.3">
      <c r="E4" s="66"/>
    </row>
    <row r="5" spans="1:6" ht="15.75" thickBot="1" x14ac:dyDescent="0.3">
      <c r="A5" s="48" t="s">
        <v>53</v>
      </c>
      <c r="B5" s="49" t="s">
        <v>2</v>
      </c>
      <c r="C5" s="50" t="s">
        <v>11</v>
      </c>
      <c r="D5" s="49" t="s">
        <v>12</v>
      </c>
      <c r="E5" s="66"/>
    </row>
    <row r="6" spans="1:6" x14ac:dyDescent="0.25">
      <c r="A6" s="51" t="s">
        <v>3</v>
      </c>
      <c r="B6" s="52" t="s">
        <v>14</v>
      </c>
      <c r="C6" s="53" t="s">
        <v>15</v>
      </c>
      <c r="D6" s="54">
        <v>12749.77</v>
      </c>
      <c r="E6" s="66"/>
    </row>
    <row r="7" spans="1:6" x14ac:dyDescent="0.25">
      <c r="A7" s="11"/>
      <c r="B7" s="39" t="s">
        <v>16</v>
      </c>
      <c r="C7" s="38" t="s">
        <v>17</v>
      </c>
      <c r="D7" s="42">
        <v>10637.11</v>
      </c>
      <c r="E7" s="66"/>
    </row>
    <row r="8" spans="1:6" x14ac:dyDescent="0.25">
      <c r="A8" s="11"/>
      <c r="B8" s="39"/>
      <c r="C8" s="38"/>
      <c r="D8" s="43">
        <f>SUM(D6:D7)</f>
        <v>23386.880000000001</v>
      </c>
      <c r="E8" s="66"/>
    </row>
    <row r="9" spans="1:6" ht="15.75" thickBot="1" x14ac:dyDescent="0.3">
      <c r="A9" s="55"/>
      <c r="B9" s="56"/>
      <c r="C9" s="57"/>
      <c r="D9" s="56"/>
      <c r="E9" s="66"/>
    </row>
    <row r="10" spans="1:6" x14ac:dyDescent="0.25">
      <c r="A10" s="51" t="s">
        <v>13</v>
      </c>
      <c r="B10" s="52" t="s">
        <v>10</v>
      </c>
      <c r="C10" s="53" t="s">
        <v>4</v>
      </c>
      <c r="D10" s="54">
        <v>10982.08</v>
      </c>
      <c r="E10" s="66"/>
    </row>
    <row r="11" spans="1:6" x14ac:dyDescent="0.25">
      <c r="A11" s="11"/>
      <c r="B11" s="39" t="s">
        <v>9</v>
      </c>
      <c r="C11" s="38" t="s">
        <v>5</v>
      </c>
      <c r="D11" s="42">
        <v>6241.06</v>
      </c>
      <c r="E11" s="66"/>
    </row>
    <row r="12" spans="1:6" x14ac:dyDescent="0.25">
      <c r="A12" s="11"/>
      <c r="B12" s="39" t="s">
        <v>6</v>
      </c>
      <c r="C12" s="38" t="s">
        <v>7</v>
      </c>
      <c r="D12" s="42">
        <v>2117.5</v>
      </c>
      <c r="E12" s="66"/>
    </row>
    <row r="13" spans="1:6" x14ac:dyDescent="0.25">
      <c r="A13" s="11"/>
      <c r="B13" s="39" t="s">
        <v>8</v>
      </c>
      <c r="C13" s="38" t="s">
        <v>5</v>
      </c>
      <c r="D13" s="42">
        <v>1813.79</v>
      </c>
      <c r="E13" s="66"/>
    </row>
    <row r="14" spans="1:6" x14ac:dyDescent="0.25">
      <c r="A14" s="11"/>
      <c r="B14" s="39"/>
      <c r="C14" s="38"/>
      <c r="D14" s="43">
        <f>SUM(D10:D13)</f>
        <v>21154.43</v>
      </c>
      <c r="E14" s="66"/>
    </row>
    <row r="15" spans="1:6" ht="15.75" thickBot="1" x14ac:dyDescent="0.3">
      <c r="A15" s="55"/>
      <c r="B15" s="56"/>
      <c r="C15" s="57"/>
      <c r="D15" s="56"/>
      <c r="E15" s="66"/>
    </row>
    <row r="16" spans="1:6" x14ac:dyDescent="0.25">
      <c r="A16" s="51" t="s">
        <v>20</v>
      </c>
      <c r="B16" s="52" t="s">
        <v>18</v>
      </c>
      <c r="C16" s="53" t="s">
        <v>19</v>
      </c>
      <c r="D16" s="58">
        <v>3432.65</v>
      </c>
      <c r="E16" s="66"/>
    </row>
    <row r="17" spans="1:5" x14ac:dyDescent="0.25">
      <c r="A17" s="11"/>
      <c r="B17" s="39" t="s">
        <v>21</v>
      </c>
      <c r="C17" s="38" t="s">
        <v>22</v>
      </c>
      <c r="D17" s="42">
        <v>264.99</v>
      </c>
      <c r="E17" s="66"/>
    </row>
    <row r="18" spans="1:5" x14ac:dyDescent="0.25">
      <c r="A18" s="11"/>
      <c r="B18" s="39"/>
      <c r="C18" s="38"/>
      <c r="D18" s="45">
        <f>SUM(D16:D17)</f>
        <v>3697.6400000000003</v>
      </c>
      <c r="E18" s="2">
        <f>D18+D14+D8</f>
        <v>48238.95</v>
      </c>
    </row>
    <row r="19" spans="1:5" ht="15.75" thickBot="1" x14ac:dyDescent="0.3">
      <c r="A19" s="55"/>
      <c r="B19" s="56"/>
      <c r="C19" s="57"/>
      <c r="D19" s="56"/>
      <c r="E19" s="2">
        <f>E18-D17</f>
        <v>47973.96</v>
      </c>
    </row>
    <row r="20" spans="1:5" x14ac:dyDescent="0.25">
      <c r="A20" s="51" t="s">
        <v>27</v>
      </c>
      <c r="B20" s="52" t="s">
        <v>23</v>
      </c>
      <c r="C20" s="53" t="s">
        <v>24</v>
      </c>
      <c r="D20" s="54">
        <v>3814.65</v>
      </c>
      <c r="E20" s="66"/>
    </row>
    <row r="21" spans="1:5" x14ac:dyDescent="0.25">
      <c r="A21" s="11"/>
      <c r="B21" s="39" t="s">
        <v>25</v>
      </c>
      <c r="C21" s="38" t="s">
        <v>26</v>
      </c>
      <c r="D21" s="42">
        <v>8308.1</v>
      </c>
      <c r="E21" s="66"/>
    </row>
    <row r="22" spans="1:5" x14ac:dyDescent="0.25">
      <c r="A22" s="11"/>
      <c r="B22" s="39"/>
      <c r="C22" s="38"/>
      <c r="D22" s="43">
        <f>SUM(D20:D21)</f>
        <v>12122.75</v>
      </c>
      <c r="E22" s="66"/>
    </row>
    <row r="23" spans="1:5" ht="15.75" thickBot="1" x14ac:dyDescent="0.3">
      <c r="A23" s="55"/>
      <c r="B23" s="56"/>
      <c r="C23" s="57"/>
      <c r="D23" s="56"/>
      <c r="E23" s="65">
        <f>D22+D18+D14+D8</f>
        <v>60361.7</v>
      </c>
    </row>
    <row r="24" spans="1:5" x14ac:dyDescent="0.25">
      <c r="A24" s="51" t="s">
        <v>28</v>
      </c>
      <c r="B24" s="52" t="s">
        <v>29</v>
      </c>
      <c r="C24" s="53" t="s">
        <v>30</v>
      </c>
      <c r="D24" s="59">
        <v>7124</v>
      </c>
      <c r="E24" s="66"/>
    </row>
    <row r="25" spans="1:5" x14ac:dyDescent="0.25">
      <c r="A25" s="11"/>
      <c r="B25" s="39"/>
      <c r="C25" s="38"/>
      <c r="D25" s="46">
        <v>14248</v>
      </c>
      <c r="E25" s="66"/>
    </row>
    <row r="26" spans="1:5" ht="15.75" thickBot="1" x14ac:dyDescent="0.3">
      <c r="A26" s="55"/>
      <c r="B26" s="56"/>
      <c r="C26" s="57"/>
      <c r="D26" s="56"/>
      <c r="E26" s="66"/>
    </row>
    <row r="27" spans="1:5" x14ac:dyDescent="0.25">
      <c r="A27" s="51" t="s">
        <v>31</v>
      </c>
      <c r="B27" s="52" t="s">
        <v>10</v>
      </c>
      <c r="C27" s="53" t="s">
        <v>4</v>
      </c>
      <c r="D27" s="58">
        <v>12503.41</v>
      </c>
      <c r="E27" s="66"/>
    </row>
    <row r="28" spans="1:5" x14ac:dyDescent="0.25">
      <c r="A28" s="11"/>
      <c r="B28" s="39" t="s">
        <v>9</v>
      </c>
      <c r="C28" s="38" t="s">
        <v>5</v>
      </c>
      <c r="D28" s="44">
        <v>5970.08</v>
      </c>
      <c r="E28" s="66"/>
    </row>
    <row r="29" spans="1:5" x14ac:dyDescent="0.25">
      <c r="A29" s="11"/>
      <c r="B29" s="39" t="s">
        <v>8</v>
      </c>
      <c r="C29" s="38" t="s">
        <v>5</v>
      </c>
      <c r="D29" s="44">
        <v>1735.14</v>
      </c>
      <c r="E29" s="66"/>
    </row>
    <row r="30" spans="1:5" x14ac:dyDescent="0.25">
      <c r="A30" s="11"/>
      <c r="B30" s="39"/>
      <c r="C30" s="38"/>
      <c r="D30" s="45">
        <f>SUM(D27:D29)</f>
        <v>20208.629999999997</v>
      </c>
      <c r="E30" s="66"/>
    </row>
    <row r="31" spans="1:5" ht="15.75" thickBot="1" x14ac:dyDescent="0.3">
      <c r="A31" s="55"/>
      <c r="B31" s="56"/>
      <c r="C31" s="57"/>
      <c r="D31" s="56"/>
      <c r="E31" s="66"/>
    </row>
    <row r="32" spans="1:5" x14ac:dyDescent="0.25">
      <c r="A32" s="51" t="s">
        <v>32</v>
      </c>
      <c r="B32" s="52" t="s">
        <v>18</v>
      </c>
      <c r="C32" s="53" t="s">
        <v>19</v>
      </c>
      <c r="D32" s="60">
        <v>3022.52</v>
      </c>
      <c r="E32" s="66"/>
    </row>
    <row r="33" spans="1:5" ht="15.75" thickBot="1" x14ac:dyDescent="0.3">
      <c r="A33" s="61"/>
      <c r="B33" s="56"/>
      <c r="C33" s="57"/>
      <c r="D33" s="62"/>
      <c r="E33" s="66"/>
    </row>
    <row r="34" spans="1:5" x14ac:dyDescent="0.25">
      <c r="A34" s="51" t="s">
        <v>34</v>
      </c>
      <c r="B34" s="52" t="s">
        <v>35</v>
      </c>
      <c r="C34" s="53" t="s">
        <v>36</v>
      </c>
      <c r="D34" s="60">
        <v>4545</v>
      </c>
      <c r="E34" s="66"/>
    </row>
    <row r="35" spans="1:5" ht="15.75" thickBot="1" x14ac:dyDescent="0.3">
      <c r="A35" s="61"/>
      <c r="B35" s="56"/>
      <c r="C35" s="57"/>
      <c r="D35" s="62"/>
      <c r="E35" s="65">
        <f>D34+D32+D30+D25+E23</f>
        <v>102385.84999999999</v>
      </c>
    </row>
    <row r="36" spans="1:5" x14ac:dyDescent="0.25">
      <c r="A36" s="51" t="s">
        <v>37</v>
      </c>
      <c r="B36" s="52" t="s">
        <v>39</v>
      </c>
      <c r="C36" s="53" t="s">
        <v>38</v>
      </c>
      <c r="D36" s="60">
        <v>28533.01</v>
      </c>
      <c r="E36" s="66"/>
    </row>
    <row r="37" spans="1:5" ht="15.75" thickBot="1" x14ac:dyDescent="0.3">
      <c r="A37" s="61"/>
      <c r="B37" s="56"/>
      <c r="C37" s="57"/>
      <c r="D37" s="62"/>
      <c r="E37" s="66"/>
    </row>
    <row r="38" spans="1:5" x14ac:dyDescent="0.25">
      <c r="A38" s="51" t="s">
        <v>40</v>
      </c>
      <c r="B38" s="52" t="s">
        <v>41</v>
      </c>
      <c r="C38" s="53" t="s">
        <v>41</v>
      </c>
      <c r="D38" s="60">
        <v>89056</v>
      </c>
      <c r="E38" s="66"/>
    </row>
    <row r="39" spans="1:5" ht="15.75" thickBot="1" x14ac:dyDescent="0.3">
      <c r="A39" s="61"/>
      <c r="B39" s="56"/>
      <c r="C39" s="57"/>
      <c r="D39" s="62"/>
      <c r="E39" s="66"/>
    </row>
    <row r="40" spans="1:5" x14ac:dyDescent="0.25">
      <c r="A40" s="51" t="s">
        <v>42</v>
      </c>
      <c r="B40" s="52" t="s">
        <v>44</v>
      </c>
      <c r="C40" s="53" t="s">
        <v>44</v>
      </c>
      <c r="D40" s="60">
        <v>245388</v>
      </c>
      <c r="E40" s="66"/>
    </row>
    <row r="41" spans="1:5" ht="15.75" thickBot="1" x14ac:dyDescent="0.3">
      <c r="A41" s="61"/>
      <c r="B41" s="56"/>
      <c r="C41" s="57"/>
      <c r="D41" s="62"/>
      <c r="E41" s="66"/>
    </row>
    <row r="42" spans="1:5" x14ac:dyDescent="0.25">
      <c r="A42" s="51" t="s">
        <v>43</v>
      </c>
      <c r="B42" s="52" t="s">
        <v>45</v>
      </c>
      <c r="C42" s="53" t="s">
        <v>45</v>
      </c>
      <c r="D42" s="60">
        <v>1305348</v>
      </c>
      <c r="E42" s="66"/>
    </row>
    <row r="43" spans="1:5" ht="15.75" thickBot="1" x14ac:dyDescent="0.3">
      <c r="A43" s="61"/>
      <c r="B43" s="56"/>
      <c r="C43" s="57"/>
      <c r="D43" s="62"/>
      <c r="E43" s="66"/>
    </row>
    <row r="44" spans="1:5" x14ac:dyDescent="0.25">
      <c r="A44" s="51" t="s">
        <v>46</v>
      </c>
      <c r="B44" s="52" t="s">
        <v>47</v>
      </c>
      <c r="C44" s="53" t="s">
        <v>47</v>
      </c>
      <c r="D44" s="60">
        <v>20328</v>
      </c>
      <c r="E44" s="66"/>
    </row>
    <row r="45" spans="1:5" ht="15.75" thickBot="1" x14ac:dyDescent="0.3">
      <c r="A45" s="61"/>
      <c r="B45" s="56"/>
      <c r="C45" s="57"/>
      <c r="D45" s="62"/>
      <c r="E45" s="66"/>
    </row>
    <row r="46" spans="1:5" x14ac:dyDescent="0.25">
      <c r="A46" s="51" t="s">
        <v>48</v>
      </c>
      <c r="B46" s="52" t="s">
        <v>49</v>
      </c>
      <c r="C46" s="53" t="s">
        <v>49</v>
      </c>
      <c r="D46" s="60">
        <v>72600</v>
      </c>
      <c r="E46" s="66"/>
    </row>
    <row r="47" spans="1:5" ht="15.75" thickBot="1" x14ac:dyDescent="0.3">
      <c r="A47" s="61"/>
      <c r="B47" s="56"/>
      <c r="C47" s="57"/>
      <c r="D47" s="62"/>
      <c r="E47" s="65">
        <f>D46+D44+D42+D40+D38+D36+E35</f>
        <v>1863638.86</v>
      </c>
    </row>
    <row r="48" spans="1:5" x14ac:dyDescent="0.25">
      <c r="A48" s="51" t="s">
        <v>50</v>
      </c>
      <c r="B48" s="52" t="s">
        <v>52</v>
      </c>
      <c r="C48" s="53" t="s">
        <v>51</v>
      </c>
      <c r="D48" s="60">
        <v>1</v>
      </c>
      <c r="E48" s="66"/>
    </row>
    <row r="49" spans="1:5" ht="15.75" thickBot="1" x14ac:dyDescent="0.3">
      <c r="A49" s="55"/>
      <c r="B49" s="56" t="s">
        <v>61</v>
      </c>
      <c r="C49" s="57"/>
      <c r="D49" s="64">
        <v>-1</v>
      </c>
      <c r="E49" s="66"/>
    </row>
    <row r="50" spans="1:5" x14ac:dyDescent="0.25">
      <c r="A50" s="51" t="s">
        <v>54</v>
      </c>
      <c r="B50" s="52" t="s">
        <v>41</v>
      </c>
      <c r="C50" s="53" t="s">
        <v>41</v>
      </c>
      <c r="D50" s="60">
        <v>117249</v>
      </c>
      <c r="E50" s="67"/>
    </row>
    <row r="51" spans="1:5" ht="15.75" thickBot="1" x14ac:dyDescent="0.3">
      <c r="A51" s="61"/>
      <c r="B51" s="56"/>
      <c r="C51" s="57"/>
      <c r="D51" s="62"/>
      <c r="E51" s="67"/>
    </row>
    <row r="52" spans="1:5" x14ac:dyDescent="0.25">
      <c r="A52" s="51" t="s">
        <v>55</v>
      </c>
      <c r="B52" s="52" t="s">
        <v>44</v>
      </c>
      <c r="C52" s="53" t="s">
        <v>44</v>
      </c>
      <c r="D52" s="60">
        <v>300836.25</v>
      </c>
      <c r="E52" s="67"/>
    </row>
    <row r="53" spans="1:5" ht="15.75" thickBot="1" x14ac:dyDescent="0.3">
      <c r="A53" s="61"/>
      <c r="B53" s="56"/>
      <c r="C53" s="57"/>
      <c r="D53" s="62"/>
      <c r="E53" s="66"/>
    </row>
    <row r="54" spans="1:5" x14ac:dyDescent="0.25">
      <c r="A54" s="51" t="s">
        <v>56</v>
      </c>
      <c r="B54" s="52" t="s">
        <v>45</v>
      </c>
      <c r="C54" s="53" t="s">
        <v>45</v>
      </c>
      <c r="D54" s="60">
        <v>850055.2</v>
      </c>
      <c r="E54" s="66"/>
    </row>
    <row r="55" spans="1:5" ht="15.75" thickBot="1" x14ac:dyDescent="0.3">
      <c r="A55" s="61"/>
      <c r="B55" s="56"/>
      <c r="C55" s="57"/>
      <c r="D55" s="62"/>
      <c r="E55" s="66"/>
    </row>
    <row r="56" spans="1:5" x14ac:dyDescent="0.25">
      <c r="A56" s="51" t="s">
        <v>57</v>
      </c>
      <c r="B56" s="52" t="s">
        <v>49</v>
      </c>
      <c r="C56" s="53" t="s">
        <v>49</v>
      </c>
      <c r="D56" s="60">
        <v>77137.5</v>
      </c>
      <c r="E56" s="66"/>
    </row>
    <row r="57" spans="1:5" ht="15.75" thickBot="1" x14ac:dyDescent="0.3">
      <c r="A57" s="61"/>
      <c r="B57" s="56"/>
      <c r="C57" s="57"/>
      <c r="D57" s="62"/>
      <c r="E57" s="66"/>
    </row>
    <row r="58" spans="1:5" x14ac:dyDescent="0.25">
      <c r="A58" s="51" t="s">
        <v>58</v>
      </c>
      <c r="B58" s="52" t="s">
        <v>60</v>
      </c>
      <c r="C58" s="53" t="s">
        <v>59</v>
      </c>
      <c r="D58" s="60">
        <v>225404.9</v>
      </c>
      <c r="E58" s="66"/>
    </row>
    <row r="59" spans="1:5" ht="15.75" thickBot="1" x14ac:dyDescent="0.3">
      <c r="A59" s="61"/>
      <c r="B59" s="56"/>
      <c r="C59" s="57"/>
      <c r="D59" s="62"/>
      <c r="E59" s="66"/>
    </row>
    <row r="60" spans="1:5" x14ac:dyDescent="0.25">
      <c r="A60" s="51" t="s">
        <v>62</v>
      </c>
      <c r="B60" s="52" t="s">
        <v>63</v>
      </c>
      <c r="C60" s="53" t="s">
        <v>64</v>
      </c>
      <c r="D60" s="60">
        <v>15091.12</v>
      </c>
      <c r="E60" s="66"/>
    </row>
    <row r="61" spans="1:5" ht="15.75" thickBot="1" x14ac:dyDescent="0.3">
      <c r="A61" s="61"/>
      <c r="B61" s="56"/>
      <c r="C61" s="57"/>
      <c r="D61" s="62"/>
      <c r="E61" s="65">
        <f>E47+D50+D52+D54+D56+D58+D60</f>
        <v>3449412.8300000005</v>
      </c>
    </row>
    <row r="62" spans="1:5" x14ac:dyDescent="0.25">
      <c r="A62" s="51" t="s">
        <v>66</v>
      </c>
      <c r="B62" s="52" t="s">
        <v>67</v>
      </c>
      <c r="C62" s="53" t="s">
        <v>38</v>
      </c>
      <c r="D62" s="68">
        <v>21923.99</v>
      </c>
      <c r="E62" s="66"/>
    </row>
    <row r="63" spans="1:5" x14ac:dyDescent="0.25">
      <c r="A63" s="35"/>
      <c r="B63" s="39" t="s">
        <v>68</v>
      </c>
      <c r="C63" s="38" t="s">
        <v>5</v>
      </c>
      <c r="D63" s="69">
        <v>6703.4</v>
      </c>
      <c r="E63" s="66"/>
    </row>
    <row r="64" spans="1:5" ht="15.75" thickBot="1" x14ac:dyDescent="0.3">
      <c r="A64" s="61"/>
      <c r="B64" s="56"/>
      <c r="C64" s="57"/>
      <c r="D64" s="62">
        <f>SUM(D62:D63)</f>
        <v>28627.39</v>
      </c>
      <c r="E64" s="65"/>
    </row>
    <row r="65" spans="1:5" x14ac:dyDescent="0.25">
      <c r="A65" s="70" t="s">
        <v>69</v>
      </c>
      <c r="B65" s="71" t="s">
        <v>71</v>
      </c>
      <c r="C65" s="72" t="s">
        <v>70</v>
      </c>
      <c r="D65" s="73">
        <v>6035</v>
      </c>
      <c r="E65" s="66"/>
    </row>
    <row r="66" spans="1:5" ht="15.75" thickBot="1" x14ac:dyDescent="0.3">
      <c r="A66" s="55"/>
      <c r="B66" s="56"/>
      <c r="C66" s="57"/>
      <c r="D66" s="56"/>
      <c r="E66" s="65"/>
    </row>
    <row r="67" spans="1:5" x14ac:dyDescent="0.25">
      <c r="A67" s="70" t="s">
        <v>72</v>
      </c>
      <c r="B67" s="71" t="s">
        <v>73</v>
      </c>
      <c r="C67" s="72" t="s">
        <v>74</v>
      </c>
      <c r="D67" s="73">
        <v>480975</v>
      </c>
      <c r="E67" s="66"/>
    </row>
    <row r="68" spans="1:5" ht="15.75" thickBot="1" x14ac:dyDescent="0.3">
      <c r="A68" s="55"/>
      <c r="B68" s="56"/>
      <c r="C68" s="57"/>
      <c r="D68" s="56"/>
      <c r="E68" s="65">
        <f>E61+D64+D65+D67</f>
        <v>3965050.2200000007</v>
      </c>
    </row>
    <row r="69" spans="1:5" x14ac:dyDescent="0.25">
      <c r="A69" s="70" t="s">
        <v>75</v>
      </c>
      <c r="B69" s="52" t="s">
        <v>41</v>
      </c>
      <c r="C69" s="53" t="s">
        <v>41</v>
      </c>
      <c r="D69" s="73">
        <v>294998</v>
      </c>
      <c r="E69" s="66"/>
    </row>
    <row r="70" spans="1:5" ht="15.75" thickBot="1" x14ac:dyDescent="0.3">
      <c r="A70" s="55"/>
      <c r="B70" s="56"/>
      <c r="C70" s="57"/>
      <c r="D70" s="56"/>
      <c r="E70" s="66"/>
    </row>
    <row r="71" spans="1:5" x14ac:dyDescent="0.25">
      <c r="A71" s="70" t="s">
        <v>76</v>
      </c>
      <c r="B71" s="52" t="s">
        <v>44</v>
      </c>
      <c r="C71" s="53" t="s">
        <v>44</v>
      </c>
      <c r="D71" s="73">
        <v>556842</v>
      </c>
      <c r="E71" s="66"/>
    </row>
    <row r="72" spans="1:5" ht="15.75" thickBot="1" x14ac:dyDescent="0.3">
      <c r="A72" s="55"/>
      <c r="B72" s="56"/>
      <c r="C72" s="57"/>
      <c r="D72" s="74"/>
      <c r="E72" s="66"/>
    </row>
    <row r="73" spans="1:5" x14ac:dyDescent="0.25">
      <c r="A73" s="70" t="s">
        <v>77</v>
      </c>
      <c r="B73" s="52" t="s">
        <v>45</v>
      </c>
      <c r="C73" s="53" t="s">
        <v>45</v>
      </c>
      <c r="D73" s="73">
        <v>1315875</v>
      </c>
      <c r="E73" s="66"/>
    </row>
    <row r="74" spans="1:5" ht="15.75" thickBot="1" x14ac:dyDescent="0.3">
      <c r="A74" s="55"/>
      <c r="B74" s="56"/>
      <c r="C74" s="57"/>
      <c r="D74" s="56"/>
    </row>
    <row r="75" spans="1:5" x14ac:dyDescent="0.25">
      <c r="A75" s="70" t="s">
        <v>78</v>
      </c>
      <c r="B75" s="52" t="s">
        <v>47</v>
      </c>
      <c r="C75" s="53" t="s">
        <v>47</v>
      </c>
      <c r="D75" s="73">
        <v>1666896</v>
      </c>
    </row>
    <row r="76" spans="1:5" ht="15.75" thickBot="1" x14ac:dyDescent="0.3">
      <c r="A76" s="55"/>
      <c r="B76" s="56"/>
      <c r="C76" s="57"/>
      <c r="D76" s="56"/>
    </row>
    <row r="77" spans="1:5" x14ac:dyDescent="0.25">
      <c r="A77" s="70" t="s">
        <v>79</v>
      </c>
      <c r="B77" s="52" t="s">
        <v>49</v>
      </c>
      <c r="C77" s="53" t="s">
        <v>49</v>
      </c>
      <c r="D77" s="73">
        <v>90750</v>
      </c>
    </row>
    <row r="78" spans="1:5" ht="15.75" thickBot="1" x14ac:dyDescent="0.3">
      <c r="A78" s="55"/>
      <c r="B78" s="56"/>
      <c r="C78" s="57"/>
      <c r="D78" s="56"/>
    </row>
    <row r="79" spans="1:5" x14ac:dyDescent="0.25">
      <c r="A79" s="70" t="s">
        <v>80</v>
      </c>
      <c r="B79" s="52" t="s">
        <v>81</v>
      </c>
      <c r="C79" s="53" t="s">
        <v>81</v>
      </c>
      <c r="D79" s="73">
        <v>611734</v>
      </c>
    </row>
    <row r="80" spans="1:5" ht="15.75" thickBot="1" x14ac:dyDescent="0.3">
      <c r="A80" s="55"/>
      <c r="B80" s="56" t="s">
        <v>82</v>
      </c>
      <c r="C80" s="57"/>
      <c r="D80" s="56"/>
    </row>
    <row r="81" spans="1:6" x14ac:dyDescent="0.25">
      <c r="A81" s="70" t="s">
        <v>83</v>
      </c>
      <c r="B81" s="52" t="s">
        <v>85</v>
      </c>
      <c r="C81" s="53" t="s">
        <v>85</v>
      </c>
      <c r="D81" s="73">
        <v>430532.48</v>
      </c>
      <c r="E81" s="3"/>
    </row>
    <row r="82" spans="1:6" ht="15.75" thickBot="1" x14ac:dyDescent="0.3">
      <c r="A82" s="55"/>
      <c r="B82" s="56"/>
      <c r="C82" s="57"/>
      <c r="D82" s="56"/>
      <c r="E82" s="3"/>
    </row>
    <row r="83" spans="1:6" x14ac:dyDescent="0.25">
      <c r="A83" s="70" t="s">
        <v>84</v>
      </c>
      <c r="B83" s="52" t="s">
        <v>86</v>
      </c>
      <c r="C83" s="53" t="s">
        <v>86</v>
      </c>
      <c r="D83" s="73">
        <v>32074.37</v>
      </c>
    </row>
    <row r="84" spans="1:6" ht="15.75" thickBot="1" x14ac:dyDescent="0.3">
      <c r="A84" s="55"/>
      <c r="B84" s="56"/>
      <c r="C84" s="57"/>
      <c r="D84" s="56"/>
      <c r="E84" s="3"/>
    </row>
    <row r="85" spans="1:6" x14ac:dyDescent="0.25">
      <c r="A85" s="70" t="s">
        <v>87</v>
      </c>
      <c r="B85" s="52" t="s">
        <v>90</v>
      </c>
      <c r="C85" s="53" t="s">
        <v>90</v>
      </c>
      <c r="D85" s="73">
        <v>44629.91</v>
      </c>
    </row>
    <row r="86" spans="1:6" ht="15.75" thickBot="1" x14ac:dyDescent="0.3">
      <c r="A86" s="55"/>
      <c r="B86" s="56"/>
      <c r="C86" s="57"/>
      <c r="D86" s="56"/>
      <c r="E86" s="3"/>
    </row>
    <row r="87" spans="1:6" x14ac:dyDescent="0.25">
      <c r="A87" s="70" t="s">
        <v>88</v>
      </c>
      <c r="B87" s="52" t="s">
        <v>91</v>
      </c>
      <c r="C87" s="53" t="s">
        <v>91</v>
      </c>
      <c r="D87" s="73">
        <v>79989.03</v>
      </c>
    </row>
    <row r="88" spans="1:6" ht="15.75" thickBot="1" x14ac:dyDescent="0.3">
      <c r="A88" s="55"/>
      <c r="B88" s="56"/>
      <c r="C88" s="57"/>
      <c r="D88" s="56"/>
      <c r="E88" s="3"/>
    </row>
    <row r="89" spans="1:6" x14ac:dyDescent="0.25">
      <c r="A89" s="70" t="s">
        <v>89</v>
      </c>
      <c r="B89" s="52" t="s">
        <v>92</v>
      </c>
      <c r="C89" s="53" t="s">
        <v>92</v>
      </c>
      <c r="D89" s="73">
        <v>53049.88</v>
      </c>
    </row>
    <row r="90" spans="1:6" ht="15.75" thickBot="1" x14ac:dyDescent="0.3">
      <c r="A90" s="55"/>
      <c r="B90" s="56"/>
      <c r="C90" s="57"/>
      <c r="D90" s="56"/>
      <c r="E90" s="3"/>
    </row>
    <row r="91" spans="1:6" x14ac:dyDescent="0.25">
      <c r="A91" s="70" t="s">
        <v>94</v>
      </c>
      <c r="B91" s="78" t="s">
        <v>93</v>
      </c>
      <c r="C91" s="52" t="s">
        <v>93</v>
      </c>
      <c r="D91" s="76">
        <v>238294.44</v>
      </c>
    </row>
    <row r="92" spans="1:6" ht="15.75" thickBot="1" x14ac:dyDescent="0.3">
      <c r="A92" s="55"/>
      <c r="B92" s="77"/>
      <c r="C92" s="56"/>
      <c r="D92" s="75"/>
    </row>
    <row r="93" spans="1:6" x14ac:dyDescent="0.25">
      <c r="A93" s="70" t="s">
        <v>95</v>
      </c>
      <c r="B93" s="52" t="s">
        <v>98</v>
      </c>
      <c r="C93" s="53" t="s">
        <v>30</v>
      </c>
      <c r="D93" s="73">
        <v>1402</v>
      </c>
      <c r="E93" s="3"/>
      <c r="F93" s="3"/>
    </row>
    <row r="94" spans="1:6" ht="15.75" thickBot="1" x14ac:dyDescent="0.3">
      <c r="A94" s="55"/>
      <c r="B94" s="56"/>
      <c r="C94" s="57"/>
      <c r="D94" s="56"/>
    </row>
    <row r="95" spans="1:6" x14ac:dyDescent="0.25">
      <c r="A95" s="70" t="s">
        <v>96</v>
      </c>
      <c r="B95" s="52" t="s">
        <v>99</v>
      </c>
      <c r="C95" s="53" t="s">
        <v>19</v>
      </c>
      <c r="D95" s="73">
        <v>4058.34</v>
      </c>
    </row>
    <row r="96" spans="1:6" ht="15.75" thickBot="1" x14ac:dyDescent="0.3">
      <c r="A96" s="55"/>
      <c r="B96" s="56"/>
      <c r="C96" s="57"/>
      <c r="D96" s="56"/>
    </row>
    <row r="97" spans="1:5" x14ac:dyDescent="0.25">
      <c r="A97" s="70" t="s">
        <v>97</v>
      </c>
      <c r="B97" s="52" t="s">
        <v>100</v>
      </c>
      <c r="C97" s="53" t="s">
        <v>38</v>
      </c>
      <c r="D97" s="73">
        <v>31036.5</v>
      </c>
    </row>
    <row r="98" spans="1:5" ht="15.75" thickBot="1" x14ac:dyDescent="0.3">
      <c r="A98" s="55"/>
      <c r="B98" s="56"/>
      <c r="C98" s="57"/>
      <c r="D98" s="56"/>
      <c r="E98" s="2">
        <f>D69+D71+D73+D75+D77+D79+D81+D83+D85+D87+D89+D91+D93+D95+D97+E68</f>
        <v>9417212.1700000018</v>
      </c>
    </row>
    <row r="100" spans="1:5" x14ac:dyDescent="0.25">
      <c r="E100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Kynčilová Lenka</dc:creator>
  <cp:lastModifiedBy>Uživatel</cp:lastModifiedBy>
  <cp:lastPrinted>2022-03-08T11:41:57Z</cp:lastPrinted>
  <dcterms:created xsi:type="dcterms:W3CDTF">2017-03-24T12:25:30Z</dcterms:created>
  <dcterms:modified xsi:type="dcterms:W3CDTF">2022-03-08T12:30:03Z</dcterms:modified>
</cp:coreProperties>
</file>